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ds99\Desktop\"/>
    </mc:Choice>
  </mc:AlternateContent>
  <bookViews>
    <workbookView xWindow="0" yWindow="0" windowWidth="15165" windowHeight="7785" firstSheet="2" activeTab="3"/>
  </bookViews>
  <sheets>
    <sheet name="Enter Dates &amp; BAH Rates HERE" sheetId="18" state="hidden" r:id="rId1"/>
    <sheet name="VLookUps" sheetId="4" state="hidden" r:id="rId2"/>
    <sheet name="Undergrad Students" sheetId="15" r:id="rId3"/>
    <sheet name="Graduate Students" sheetId="19" r:id="rId4"/>
  </sheets>
  <definedNames>
    <definedName name="CREDITS" localSheetId="0">'Enter Dates &amp; BAH Rates HERE'!#REF!</definedName>
    <definedName name="CREDITS" localSheetId="3">VLookUps!#REF!</definedName>
    <definedName name="CREDITS" localSheetId="2">VLookUps!#REF!</definedName>
    <definedName name="CREDITS">VLookUps!#REF!</definedName>
    <definedName name="EGHTWKS" localSheetId="0">'Enter Dates &amp; BAH Rates HERE'!#REF!</definedName>
    <definedName name="EGHTWKS" localSheetId="3">VLookUps!#REF!</definedName>
    <definedName name="EGHTWKS" localSheetId="2">VLookUps!#REF!</definedName>
    <definedName name="EGHTWKS">VLookUps!#REF!</definedName>
    <definedName name="Grad" localSheetId="0">'Enter Dates &amp; BAH Rates HERE'!#REF!</definedName>
    <definedName name="Grad" localSheetId="3">#REF!</definedName>
    <definedName name="Grad" localSheetId="2">#REF!</definedName>
    <definedName name="Grad" localSheetId="1">VLookUps!#REF!</definedName>
    <definedName name="Grad">#REF!</definedName>
    <definedName name="GRADEGHTWKS" localSheetId="0">'Enter Dates &amp; BAH Rates HERE'!#REF!</definedName>
    <definedName name="GRADEGHTWKS" localSheetId="3">VLookUps!#REF!</definedName>
    <definedName name="GRADEGHTWKS" localSheetId="2">VLookUps!#REF!</definedName>
    <definedName name="GRADEGHTWKS">VLookUps!#REF!</definedName>
    <definedName name="GRADSIXWKS" localSheetId="0">'Enter Dates &amp; BAH Rates HERE'!#REF!</definedName>
    <definedName name="GRADSIXWKS" localSheetId="3">VLookUps!#REF!</definedName>
    <definedName name="GRADSIXWKS" localSheetId="2">VLookUps!#REF!</definedName>
    <definedName name="GRADSIXWKS">VLookUps!#REF!</definedName>
    <definedName name="GRADTHREEWKS" localSheetId="0">'Enter Dates &amp; BAH Rates HERE'!#REF!</definedName>
    <definedName name="GRADTHREEWKS" localSheetId="3">VLookUps!#REF!</definedName>
    <definedName name="GRADTHREEWKS" localSheetId="2">VLookUps!#REF!</definedName>
    <definedName name="GRADTHREEWKS">VLookUps!#REF!</definedName>
    <definedName name="GRADTWLVWKS" localSheetId="0">'Enter Dates &amp; BAH Rates HERE'!#REF!</definedName>
    <definedName name="GRADTWLVWKS" localSheetId="3">VLookUps!#REF!</definedName>
    <definedName name="GRADTWLVWKS" localSheetId="2">VLookUps!#REF!</definedName>
    <definedName name="GRADTWLVWKS">VLookUps!#REF!</definedName>
    <definedName name="HALFEGHTWKS" localSheetId="0">'Enter Dates &amp; BAH Rates HERE'!#REF!</definedName>
    <definedName name="HALFEGHTWKS" localSheetId="3">VLookUps!#REF!</definedName>
    <definedName name="HALFEGHTWKS" localSheetId="2">VLookUps!#REF!</definedName>
    <definedName name="HALFEGHTWKS">VLookUps!#REF!</definedName>
    <definedName name="HALFGRADEGHTWKS" localSheetId="0">'Enter Dates &amp; BAH Rates HERE'!#REF!</definedName>
    <definedName name="HALFGRADEGHTWKS" localSheetId="3">VLookUps!#REF!</definedName>
    <definedName name="HALFGRADEGHTWKS" localSheetId="2">VLookUps!#REF!</definedName>
    <definedName name="HALFGRADEGHTWKS">VLookUps!#REF!</definedName>
    <definedName name="HALFGRADSIXWKS" localSheetId="0">'Enter Dates &amp; BAH Rates HERE'!#REF!</definedName>
    <definedName name="HALFGRADSIXWKS" localSheetId="3">VLookUps!#REF!</definedName>
    <definedName name="HALFGRADSIXWKS" localSheetId="2">VLookUps!#REF!</definedName>
    <definedName name="HALFGRADSIXWKS">VLookUps!#REF!</definedName>
    <definedName name="HALFGRADTHREEWKS" localSheetId="0">'Enter Dates &amp; BAH Rates HERE'!#REF!</definedName>
    <definedName name="HALFGRADTHREEWKS" localSheetId="3">VLookUps!#REF!</definedName>
    <definedName name="HALFGRADTHREEWKS" localSheetId="2">VLookUps!#REF!</definedName>
    <definedName name="HALFGRADTHREEWKS">VLookUps!#REF!</definedName>
    <definedName name="HALFGRADTWLVWKS" localSheetId="0">'Enter Dates &amp; BAH Rates HERE'!#REF!</definedName>
    <definedName name="HALFGRADTWLVWKS" localSheetId="3">VLookUps!#REF!</definedName>
    <definedName name="HALFGRADTWLVWKS" localSheetId="2">VLookUps!#REF!</definedName>
    <definedName name="HALFGRADTWLVWKS">VLookUps!#REF!</definedName>
    <definedName name="HALFSIXWKS" localSheetId="0">'Enter Dates &amp; BAH Rates HERE'!#REF!</definedName>
    <definedName name="HALFSIXWKS" localSheetId="3">VLookUps!#REF!</definedName>
    <definedName name="HALFSIXWKS" localSheetId="2">VLookUps!#REF!</definedName>
    <definedName name="HALFSIXWKS">VLookUps!#REF!</definedName>
    <definedName name="HALFTHREEWKS" localSheetId="0">'Enter Dates &amp; BAH Rates HERE'!#REF!</definedName>
    <definedName name="HALFTHREEWKS" localSheetId="3">VLookUps!#REF!</definedName>
    <definedName name="HALFTHREEWKS" localSheetId="2">VLookUps!#REF!</definedName>
    <definedName name="HALFTHREEWKS">VLookUps!#REF!</definedName>
    <definedName name="HALFTWLVWKS" localSheetId="0">'Enter Dates &amp; BAH Rates HERE'!#REF!</definedName>
    <definedName name="HALFTWLVWKS" localSheetId="3">VLookUps!#REF!</definedName>
    <definedName name="HALFTWLVWKS" localSheetId="2">VLookUps!#REF!</definedName>
    <definedName name="HALFTWLVWKS">VLookUps!#REF!</definedName>
    <definedName name="OnCampus" localSheetId="0">'Enter Dates &amp; BAH Rates HERE'!#REF!</definedName>
    <definedName name="OnCampus">VLookUps!$B$3:$C$13</definedName>
    <definedName name="Online" localSheetId="0">'Enter Dates &amp; BAH Rates HERE'!#REF!</definedName>
    <definedName name="Online" localSheetId="3">VLookUps!#REF!</definedName>
    <definedName name="Online" localSheetId="2">VLookUps!#REF!</definedName>
    <definedName name="Online">VLookUps!#REF!</definedName>
    <definedName name="OnlineOnly" localSheetId="0">'Enter Dates &amp; BAH Rates HERE'!#REF!</definedName>
    <definedName name="OnlineOnly">VLookUps!$B$3:$D$13</definedName>
    <definedName name="_xlnm.Print_Area" localSheetId="0">'Enter Dates &amp; BAH Rates HERE'!#REF!</definedName>
    <definedName name="_xlnm.Print_Area" localSheetId="3">'Graduate Students'!$A$2:$S$73</definedName>
    <definedName name="_xlnm.Print_Area" localSheetId="2">'Undergrad Students'!$A$2:$S$73</definedName>
    <definedName name="_xlnm.Print_Area" localSheetId="1">VLookUps!#REF!</definedName>
    <definedName name="SIXWKS" localSheetId="0">'Enter Dates &amp; BAH Rates HERE'!#REF!</definedName>
    <definedName name="SIXWKS" localSheetId="3">VLookUps!#REF!</definedName>
    <definedName name="SIXWKS" localSheetId="2">VLookUps!#REF!</definedName>
    <definedName name="SIXWKS">VLookUps!#REF!</definedName>
    <definedName name="THREEWKS" localSheetId="0">'Enter Dates &amp; BAH Rates HERE'!#REF!</definedName>
    <definedName name="THREEWKS" localSheetId="3">VLookUps!#REF!</definedName>
    <definedName name="THREEWKS" localSheetId="2">VLookUps!#REF!</definedName>
    <definedName name="THREEWKS">VLookUps!#REF!</definedName>
    <definedName name="TWLVWKS" localSheetId="0">'Enter Dates &amp; BAH Rates HERE'!#REF!</definedName>
    <definedName name="TWLVWKS" localSheetId="3">VLookUps!#REF!</definedName>
    <definedName name="TWLVWKS" localSheetId="2">VLookUps!#REF!</definedName>
    <definedName name="TWLVWKS">VLookUps!#REF!</definedName>
    <definedName name="Undergrad" localSheetId="0">'Enter Dates &amp; BAH Rates HERE'!#REF!</definedName>
    <definedName name="Undergrad" localSheetId="3">#REF!</definedName>
    <definedName name="Undergrad" localSheetId="2">#REF!</definedName>
    <definedName name="Undergrad" localSheetId="1">VLookUps!#REF!</definedName>
    <definedName name="Undergrad">#REF!</definedName>
    <definedName name="Values" localSheetId="0">'Enter Dates &amp; BAH Rates HERE'!#REF!</definedName>
    <definedName name="Values" localSheetId="3">VLookUps!#REF!</definedName>
    <definedName name="Values" localSheetId="2">VLookUps!#REF!</definedName>
    <definedName name="Values">VLookUps!#REF!</definedName>
    <definedName name="Values2" localSheetId="0">'Enter Dates &amp; BAH Rates HERE'!#REF!</definedName>
    <definedName name="Values2" localSheetId="3">VLookUps!#REF!</definedName>
    <definedName name="Values2" localSheetId="2">VLookUps!#REF!</definedName>
    <definedName name="Values2">VLookUps!#REF!</definedName>
    <definedName name="weeks12" localSheetId="0">'Enter Dates &amp; BAH Rates HERE'!#REF!</definedName>
    <definedName name="weeks12" localSheetId="3">VLookUps!#REF!</definedName>
    <definedName name="weeks12" localSheetId="2">VLookUps!#REF!</definedName>
    <definedName name="weeks12">VLookUps!#REF!</definedName>
    <definedName name="weeks34" localSheetId="0">'Enter Dates &amp; BAH Rates HERE'!#REF!</definedName>
    <definedName name="weeks34" localSheetId="3">VLookUps!#REF!</definedName>
    <definedName name="weeks34" localSheetId="2">VLookUps!#REF!</definedName>
    <definedName name="weeks34">VLookUps!#REF!</definedName>
    <definedName name="weeks6" localSheetId="0">'Enter Dates &amp; BAH Rates HERE'!#REF!</definedName>
    <definedName name="weeks6" localSheetId="3">VLookUps!#REF!</definedName>
    <definedName name="weeks6" localSheetId="2">VLookUps!#REF!</definedName>
    <definedName name="weeks6">VLookUps!#REF!</definedName>
    <definedName name="weeks8" localSheetId="0">'Enter Dates &amp; BAH Rates HERE'!#REF!</definedName>
    <definedName name="weeks8" localSheetId="3">VLookUps!#REF!</definedName>
    <definedName name="weeks8" localSheetId="2">VLookUps!#REF!</definedName>
    <definedName name="weeks8">VLookUps!#REF!</definedName>
  </definedNames>
  <calcPr calcId="152511"/>
</workbook>
</file>

<file path=xl/calcChain.xml><?xml version="1.0" encoding="utf-8"?>
<calcChain xmlns="http://schemas.openxmlformats.org/spreadsheetml/2006/main">
  <c r="S76" i="15" l="1"/>
  <c r="S76" i="19"/>
  <c r="K83" i="19"/>
  <c r="S80" i="15" l="1"/>
  <c r="I86" i="19" l="1"/>
  <c r="H86" i="19"/>
  <c r="K85" i="19"/>
  <c r="K84" i="19"/>
  <c r="K82" i="19"/>
  <c r="K81" i="19"/>
  <c r="S80" i="19"/>
  <c r="K80" i="19"/>
  <c r="K79" i="19"/>
  <c r="K78" i="19"/>
  <c r="K77" i="19"/>
  <c r="K76" i="19"/>
  <c r="S74" i="19"/>
  <c r="D60" i="19"/>
  <c r="D62" i="19" s="1"/>
  <c r="C60" i="19"/>
  <c r="C62" i="19" s="1"/>
  <c r="D59" i="19"/>
  <c r="C59" i="19"/>
  <c r="B59" i="19"/>
  <c r="D58" i="19"/>
  <c r="C58" i="19"/>
  <c r="B58" i="19"/>
  <c r="B57" i="19"/>
  <c r="M53" i="19"/>
  <c r="L53" i="19"/>
  <c r="K53" i="19"/>
  <c r="J53" i="19"/>
  <c r="M52" i="19"/>
  <c r="M54" i="19" s="1"/>
  <c r="M56" i="19" s="1"/>
  <c r="L52" i="19"/>
  <c r="L54" i="19" s="1"/>
  <c r="L56" i="19" s="1"/>
  <c r="K52" i="19"/>
  <c r="K54" i="19" s="1"/>
  <c r="K56" i="19" s="1"/>
  <c r="J52" i="19"/>
  <c r="J54" i="19" s="1"/>
  <c r="J56" i="19" s="1"/>
  <c r="J51" i="19"/>
  <c r="I47" i="19"/>
  <c r="H47" i="19"/>
  <c r="G47" i="19"/>
  <c r="F47" i="19"/>
  <c r="I46" i="19"/>
  <c r="H46" i="19"/>
  <c r="G46" i="19"/>
  <c r="G48" i="19" s="1"/>
  <c r="G50" i="19" s="1"/>
  <c r="F46" i="19"/>
  <c r="F48" i="19" s="1"/>
  <c r="F50" i="19" s="1"/>
  <c r="F45" i="19"/>
  <c r="E41" i="19"/>
  <c r="E42" i="19" s="1"/>
  <c r="E44" i="19" s="1"/>
  <c r="D41" i="19"/>
  <c r="C41" i="19"/>
  <c r="B41" i="19"/>
  <c r="E40" i="19"/>
  <c r="D40" i="19"/>
  <c r="D42" i="19" s="1"/>
  <c r="D44" i="19" s="1"/>
  <c r="C40" i="19"/>
  <c r="C42" i="19" s="1"/>
  <c r="C44" i="19" s="1"/>
  <c r="B40" i="19"/>
  <c r="B42" i="19" s="1"/>
  <c r="B44" i="19" s="1"/>
  <c r="B39" i="19"/>
  <c r="K36" i="19"/>
  <c r="K38" i="19" s="1"/>
  <c r="M35" i="19"/>
  <c r="L35" i="19"/>
  <c r="K35" i="19"/>
  <c r="J35" i="19"/>
  <c r="I35" i="19"/>
  <c r="H35" i="19"/>
  <c r="M34" i="19"/>
  <c r="M36" i="19" s="1"/>
  <c r="M38" i="19" s="1"/>
  <c r="L34" i="19"/>
  <c r="L36" i="19" s="1"/>
  <c r="L38" i="19" s="1"/>
  <c r="K34" i="19"/>
  <c r="J34" i="19"/>
  <c r="I34" i="19"/>
  <c r="I36" i="19" s="1"/>
  <c r="I38" i="19" s="1"/>
  <c r="H34" i="19"/>
  <c r="H36" i="19" s="1"/>
  <c r="H38" i="19" s="1"/>
  <c r="H33" i="19"/>
  <c r="K30" i="19"/>
  <c r="K32" i="19" s="1"/>
  <c r="K29" i="19"/>
  <c r="J29" i="19"/>
  <c r="I29" i="19"/>
  <c r="H29" i="19"/>
  <c r="G29" i="19"/>
  <c r="F29" i="19"/>
  <c r="K28" i="19"/>
  <c r="J28" i="19"/>
  <c r="J30" i="19" s="1"/>
  <c r="J32" i="19" s="1"/>
  <c r="I28" i="19"/>
  <c r="I30" i="19" s="1"/>
  <c r="I32" i="19" s="1"/>
  <c r="H28" i="19"/>
  <c r="G28" i="19"/>
  <c r="G30" i="19" s="1"/>
  <c r="G32" i="19" s="1"/>
  <c r="F28" i="19"/>
  <c r="F30" i="19" s="1"/>
  <c r="F32" i="19" s="1"/>
  <c r="F27" i="19"/>
  <c r="I24" i="19"/>
  <c r="I26" i="19" s="1"/>
  <c r="E24" i="19"/>
  <c r="E26" i="19" s="1"/>
  <c r="I23" i="19"/>
  <c r="H23" i="19"/>
  <c r="G23" i="19"/>
  <c r="F23" i="19"/>
  <c r="E23" i="19"/>
  <c r="D23" i="19"/>
  <c r="I22" i="19"/>
  <c r="H22" i="19"/>
  <c r="G22" i="19"/>
  <c r="G24" i="19" s="1"/>
  <c r="G26" i="19" s="1"/>
  <c r="F22" i="19"/>
  <c r="F24" i="19" s="1"/>
  <c r="F26" i="19" s="1"/>
  <c r="E22" i="19"/>
  <c r="D22" i="19"/>
  <c r="D21" i="19"/>
  <c r="G17" i="19"/>
  <c r="F17" i="19"/>
  <c r="E17" i="19"/>
  <c r="E18" i="19" s="1"/>
  <c r="E20" i="19" s="1"/>
  <c r="D17" i="19"/>
  <c r="C17" i="19"/>
  <c r="B17" i="19"/>
  <c r="G16" i="19"/>
  <c r="F16" i="19"/>
  <c r="E16" i="19"/>
  <c r="D16" i="19"/>
  <c r="C16" i="19"/>
  <c r="B16" i="19"/>
  <c r="B15" i="19"/>
  <c r="M11" i="19"/>
  <c r="L11" i="19"/>
  <c r="K11" i="19"/>
  <c r="J11" i="19"/>
  <c r="I11" i="19"/>
  <c r="H11" i="19"/>
  <c r="G11" i="19"/>
  <c r="F11" i="19"/>
  <c r="M10" i="19"/>
  <c r="M12" i="19" s="1"/>
  <c r="M14" i="19" s="1"/>
  <c r="L10" i="19"/>
  <c r="L12" i="19" s="1"/>
  <c r="L14" i="19" s="1"/>
  <c r="K10" i="19"/>
  <c r="K12" i="19" s="1"/>
  <c r="K14" i="19" s="1"/>
  <c r="J10" i="19"/>
  <c r="I10" i="19"/>
  <c r="I12" i="19" s="1"/>
  <c r="I14" i="19" s="1"/>
  <c r="H10" i="19"/>
  <c r="H12" i="19" s="1"/>
  <c r="H14" i="19" s="1"/>
  <c r="G10" i="19"/>
  <c r="G12" i="19" s="1"/>
  <c r="G14" i="19" s="1"/>
  <c r="F10" i="19"/>
  <c r="F9" i="19"/>
  <c r="M5" i="19"/>
  <c r="L5" i="19"/>
  <c r="K5" i="19"/>
  <c r="J5" i="19"/>
  <c r="I5" i="19"/>
  <c r="H5" i="19"/>
  <c r="G5" i="19"/>
  <c r="F5" i="19"/>
  <c r="E5" i="19"/>
  <c r="D5" i="19"/>
  <c r="C5" i="19"/>
  <c r="B5" i="19"/>
  <c r="M4" i="19"/>
  <c r="M6" i="19" s="1"/>
  <c r="M8" i="19" s="1"/>
  <c r="L4" i="19"/>
  <c r="K4" i="19"/>
  <c r="J4" i="19"/>
  <c r="I4" i="19"/>
  <c r="I6" i="19" s="1"/>
  <c r="I8" i="19" s="1"/>
  <c r="H4" i="19"/>
  <c r="G4" i="19"/>
  <c r="F4" i="19"/>
  <c r="F6" i="19" s="1"/>
  <c r="F8" i="19" s="1"/>
  <c r="E4" i="19"/>
  <c r="E6" i="19" s="1"/>
  <c r="E8" i="19" s="1"/>
  <c r="D4" i="19"/>
  <c r="C4" i="19"/>
  <c r="C65" i="19" s="1"/>
  <c r="B4" i="19"/>
  <c r="B65" i="19" s="1"/>
  <c r="B3" i="19"/>
  <c r="I48" i="19" l="1"/>
  <c r="I50" i="19" s="1"/>
  <c r="I69" i="19" s="1"/>
  <c r="J65" i="19"/>
  <c r="K65" i="19"/>
  <c r="J12" i="19"/>
  <c r="J14" i="19" s="1"/>
  <c r="B67" i="19"/>
  <c r="C67" i="19"/>
  <c r="F67" i="19"/>
  <c r="J67" i="19"/>
  <c r="E65" i="19"/>
  <c r="F12" i="19"/>
  <c r="F14" i="19" s="1"/>
  <c r="H48" i="19"/>
  <c r="H50" i="19" s="1"/>
  <c r="C18" i="19"/>
  <c r="C20" i="19" s="1"/>
  <c r="G18" i="19"/>
  <c r="G20" i="19" s="1"/>
  <c r="D18" i="19"/>
  <c r="D20" i="19" s="1"/>
  <c r="I67" i="19"/>
  <c r="K67" i="19"/>
  <c r="L67" i="19"/>
  <c r="G6" i="19"/>
  <c r="G8" i="19" s="1"/>
  <c r="M65" i="19"/>
  <c r="M67" i="19"/>
  <c r="E67" i="19"/>
  <c r="E69" i="19"/>
  <c r="M69" i="19"/>
  <c r="B6" i="19"/>
  <c r="B8" i="19" s="1"/>
  <c r="J6" i="19"/>
  <c r="J8" i="19" s="1"/>
  <c r="F65" i="19"/>
  <c r="G65" i="19"/>
  <c r="G67" i="19"/>
  <c r="C6" i="19"/>
  <c r="K6" i="19"/>
  <c r="D24" i="19"/>
  <c r="D26" i="19" s="1"/>
  <c r="H24" i="19"/>
  <c r="H26" i="19" s="1"/>
  <c r="J36" i="19"/>
  <c r="J38" i="19" s="1"/>
  <c r="B60" i="19"/>
  <c r="B62" i="19" s="1"/>
  <c r="I65" i="19"/>
  <c r="D65" i="19"/>
  <c r="H65" i="19"/>
  <c r="L65" i="19"/>
  <c r="D67" i="19"/>
  <c r="H67" i="19"/>
  <c r="B18" i="19"/>
  <c r="B20" i="19" s="1"/>
  <c r="F18" i="19"/>
  <c r="F20" i="19" s="1"/>
  <c r="H30" i="19"/>
  <c r="H32" i="19" s="1"/>
  <c r="D6" i="19"/>
  <c r="H6" i="19"/>
  <c r="H8" i="19" s="1"/>
  <c r="L6" i="19"/>
  <c r="D59" i="15"/>
  <c r="C59" i="15"/>
  <c r="D58" i="15"/>
  <c r="C58" i="15"/>
  <c r="B59" i="15"/>
  <c r="B58" i="15"/>
  <c r="B60" i="15" s="1"/>
  <c r="B62" i="15" s="1"/>
  <c r="M53" i="15"/>
  <c r="L53" i="15"/>
  <c r="K53" i="15"/>
  <c r="M52" i="15"/>
  <c r="L52" i="15"/>
  <c r="K52" i="15"/>
  <c r="J53" i="15"/>
  <c r="J52" i="15"/>
  <c r="I47" i="15"/>
  <c r="H47" i="15"/>
  <c r="G47" i="15"/>
  <c r="I46" i="15"/>
  <c r="H46" i="15"/>
  <c r="G46" i="15"/>
  <c r="F47" i="15"/>
  <c r="F46" i="15"/>
  <c r="E41" i="15"/>
  <c r="D41" i="15"/>
  <c r="C41" i="15"/>
  <c r="E40" i="15"/>
  <c r="D40" i="15"/>
  <c r="C40" i="15"/>
  <c r="B41" i="15"/>
  <c r="B40" i="15"/>
  <c r="M35" i="15"/>
  <c r="L35" i="15"/>
  <c r="K35" i="15"/>
  <c r="J35" i="15"/>
  <c r="I35" i="15"/>
  <c r="M34" i="15"/>
  <c r="L34" i="15"/>
  <c r="K34" i="15"/>
  <c r="J34" i="15"/>
  <c r="I34" i="15"/>
  <c r="H35" i="15"/>
  <c r="H34" i="15"/>
  <c r="D23" i="15"/>
  <c r="D22" i="15"/>
  <c r="G17" i="15"/>
  <c r="F17" i="15"/>
  <c r="E17" i="15"/>
  <c r="D17" i="15"/>
  <c r="C17" i="15"/>
  <c r="G16" i="15"/>
  <c r="F16" i="15"/>
  <c r="E16" i="15"/>
  <c r="D16" i="15"/>
  <c r="C16" i="15"/>
  <c r="B16" i="15"/>
  <c r="B17" i="15"/>
  <c r="M11" i="15"/>
  <c r="L11" i="15"/>
  <c r="L12" i="15" s="1"/>
  <c r="L14" i="15" s="1"/>
  <c r="K11" i="15"/>
  <c r="J11" i="15"/>
  <c r="I11" i="15"/>
  <c r="H11" i="15"/>
  <c r="H12" i="15" s="1"/>
  <c r="H14" i="15" s="1"/>
  <c r="G11" i="15"/>
  <c r="M10" i="15"/>
  <c r="L10" i="15"/>
  <c r="K10" i="15"/>
  <c r="J10" i="15"/>
  <c r="I10" i="15"/>
  <c r="H10" i="15"/>
  <c r="G10" i="15"/>
  <c r="F11" i="15"/>
  <c r="F10" i="15"/>
  <c r="B4" i="15"/>
  <c r="J51" i="15"/>
  <c r="F45" i="15"/>
  <c r="B39" i="15"/>
  <c r="H33" i="15"/>
  <c r="F27" i="15"/>
  <c r="D21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B15" i="15"/>
  <c r="F9" i="15"/>
  <c r="I23" i="15"/>
  <c r="H23" i="15"/>
  <c r="G23" i="15"/>
  <c r="F23" i="15"/>
  <c r="E23" i="15"/>
  <c r="I22" i="15"/>
  <c r="H22" i="15"/>
  <c r="G22" i="15"/>
  <c r="F22" i="15"/>
  <c r="E22" i="15"/>
  <c r="B3" i="15"/>
  <c r="B57" i="15"/>
  <c r="K85" i="15"/>
  <c r="K84" i="15"/>
  <c r="K83" i="15"/>
  <c r="K82" i="15"/>
  <c r="K81" i="15"/>
  <c r="K80" i="15"/>
  <c r="K79" i="15"/>
  <c r="K78" i="15"/>
  <c r="K77" i="15"/>
  <c r="K76" i="15"/>
  <c r="E72" i="19" l="1"/>
  <c r="F69" i="19"/>
  <c r="F72" i="19" s="1"/>
  <c r="G69" i="19"/>
  <c r="G72" i="19" s="1"/>
  <c r="F24" i="15"/>
  <c r="F26" i="15" s="1"/>
  <c r="C8" i="19"/>
  <c r="C69" i="19" s="1"/>
  <c r="C72" i="19" s="1"/>
  <c r="D8" i="19"/>
  <c r="D69" i="19" s="1"/>
  <c r="D72" i="19" s="1"/>
  <c r="L8" i="19"/>
  <c r="L69" i="19" s="1"/>
  <c r="L72" i="19" s="1"/>
  <c r="K8" i="19"/>
  <c r="K69" i="19" s="1"/>
  <c r="K72" i="19" s="1"/>
  <c r="M72" i="19"/>
  <c r="J69" i="19"/>
  <c r="J72" i="19" s="1"/>
  <c r="I72" i="19"/>
  <c r="B69" i="19"/>
  <c r="B72" i="19" s="1"/>
  <c r="H69" i="19"/>
  <c r="H72" i="19" s="1"/>
  <c r="J12" i="15"/>
  <c r="J14" i="15" s="1"/>
  <c r="C60" i="15"/>
  <c r="C62" i="15" s="1"/>
  <c r="F30" i="15"/>
  <c r="F32" i="15" s="1"/>
  <c r="J30" i="15"/>
  <c r="J32" i="15" s="1"/>
  <c r="D60" i="15"/>
  <c r="D62" i="15" s="1"/>
  <c r="G30" i="15"/>
  <c r="G32" i="15" s="1"/>
  <c r="K30" i="15"/>
  <c r="K32" i="15" s="1"/>
  <c r="K12" i="15"/>
  <c r="K14" i="15" s="1"/>
  <c r="H30" i="15"/>
  <c r="H32" i="15" s="1"/>
  <c r="I30" i="15"/>
  <c r="I32" i="15" s="1"/>
  <c r="G24" i="15"/>
  <c r="G26" i="15" s="1"/>
  <c r="D24" i="15"/>
  <c r="D26" i="15" s="1"/>
  <c r="E24" i="15"/>
  <c r="E26" i="15" s="1"/>
  <c r="I24" i="15"/>
  <c r="I26" i="15" s="1"/>
  <c r="H24" i="15"/>
  <c r="H26" i="15" s="1"/>
  <c r="B65" i="15"/>
  <c r="F12" i="15"/>
  <c r="F14" i="15" s="1"/>
  <c r="G12" i="15"/>
  <c r="G14" i="15" s="1"/>
  <c r="I12" i="15"/>
  <c r="I14" i="15" s="1"/>
  <c r="M12" i="15"/>
  <c r="M14" i="15" s="1"/>
  <c r="S74" i="15" l="1"/>
  <c r="M5" i="15" l="1"/>
  <c r="M67" i="15" s="1"/>
  <c r="L5" i="15"/>
  <c r="L67" i="15" s="1"/>
  <c r="K5" i="15"/>
  <c r="K67" i="15" s="1"/>
  <c r="J5" i="15"/>
  <c r="J67" i="15" s="1"/>
  <c r="I5" i="15"/>
  <c r="I67" i="15" s="1"/>
  <c r="H5" i="15"/>
  <c r="H67" i="15" s="1"/>
  <c r="G5" i="15"/>
  <c r="G67" i="15" s="1"/>
  <c r="F5" i="15"/>
  <c r="F67" i="15" s="1"/>
  <c r="E5" i="15"/>
  <c r="E67" i="15" s="1"/>
  <c r="D5" i="15"/>
  <c r="D67" i="15" s="1"/>
  <c r="C5" i="15"/>
  <c r="C67" i="15" s="1"/>
  <c r="B5" i="15"/>
  <c r="B67" i="15" s="1"/>
  <c r="M54" i="15"/>
  <c r="M56" i="15" s="1"/>
  <c r="L54" i="15"/>
  <c r="L56" i="15" s="1"/>
  <c r="I48" i="15"/>
  <c r="I50" i="15" s="1"/>
  <c r="H48" i="15"/>
  <c r="H50" i="15" s="1"/>
  <c r="G48" i="15"/>
  <c r="G50" i="15" s="1"/>
  <c r="E42" i="15"/>
  <c r="E44" i="15" s="1"/>
  <c r="D42" i="15"/>
  <c r="D44" i="15" s="1"/>
  <c r="C42" i="15"/>
  <c r="C44" i="15" s="1"/>
  <c r="B42" i="15"/>
  <c r="B44" i="15" s="1"/>
  <c r="L36" i="15"/>
  <c r="L38" i="15" s="1"/>
  <c r="K36" i="15"/>
  <c r="K38" i="15" s="1"/>
  <c r="J36" i="15"/>
  <c r="J38" i="15" s="1"/>
  <c r="I36" i="15"/>
  <c r="I38" i="15" s="1"/>
  <c r="H36" i="15"/>
  <c r="H38" i="15" s="1"/>
  <c r="M4" i="15"/>
  <c r="M65" i="15" s="1"/>
  <c r="L4" i="15"/>
  <c r="L65" i="15" s="1"/>
  <c r="K4" i="15"/>
  <c r="K65" i="15" s="1"/>
  <c r="J4" i="15"/>
  <c r="J65" i="15" s="1"/>
  <c r="I4" i="15"/>
  <c r="I65" i="15" s="1"/>
  <c r="H4" i="15"/>
  <c r="H65" i="15" s="1"/>
  <c r="G4" i="15"/>
  <c r="G65" i="15" s="1"/>
  <c r="F4" i="15"/>
  <c r="F65" i="15" s="1"/>
  <c r="E4" i="15"/>
  <c r="E65" i="15" s="1"/>
  <c r="D4" i="15"/>
  <c r="D65" i="15" s="1"/>
  <c r="C4" i="15"/>
  <c r="C65" i="15" s="1"/>
  <c r="H86" i="15"/>
  <c r="I86" i="15"/>
  <c r="I6" i="15" l="1"/>
  <c r="I8" i="15" s="1"/>
  <c r="I69" i="15" s="1"/>
  <c r="M6" i="15"/>
  <c r="M8" i="15" s="1"/>
  <c r="K54" i="15"/>
  <c r="K56" i="15" s="1"/>
  <c r="J54" i="15"/>
  <c r="J56" i="15" s="1"/>
  <c r="F48" i="15"/>
  <c r="F50" i="15" s="1"/>
  <c r="D6" i="15"/>
  <c r="D8" i="15" s="1"/>
  <c r="H6" i="15"/>
  <c r="H8" i="15" s="1"/>
  <c r="H69" i="15" s="1"/>
  <c r="L6" i="15"/>
  <c r="L8" i="15" s="1"/>
  <c r="G18" i="15"/>
  <c r="G20" i="15" s="1"/>
  <c r="D18" i="15"/>
  <c r="D20" i="15" s="1"/>
  <c r="E6" i="15"/>
  <c r="E8" i="15" s="1"/>
  <c r="B18" i="15"/>
  <c r="B20" i="15" s="1"/>
  <c r="C18" i="15"/>
  <c r="C20" i="15" s="1"/>
  <c r="E18" i="15"/>
  <c r="E20" i="15" s="1"/>
  <c r="K6" i="15"/>
  <c r="K8" i="15" s="1"/>
  <c r="K69" i="15" s="1"/>
  <c r="M36" i="15"/>
  <c r="M38" i="15" s="1"/>
  <c r="F18" i="15"/>
  <c r="F20" i="15" s="1"/>
  <c r="F6" i="15"/>
  <c r="F8" i="15" s="1"/>
  <c r="B6" i="15"/>
  <c r="B8" i="15" s="1"/>
  <c r="J6" i="15"/>
  <c r="J8" i="15" s="1"/>
  <c r="J69" i="15" s="1"/>
  <c r="C6" i="15"/>
  <c r="C8" i="15" s="1"/>
  <c r="G6" i="15"/>
  <c r="G8" i="15" s="1"/>
  <c r="M69" i="15" l="1"/>
  <c r="M72" i="15" s="1"/>
  <c r="C69" i="15"/>
  <c r="C72" i="15" s="1"/>
  <c r="G69" i="15"/>
  <c r="G72" i="15" s="1"/>
  <c r="F69" i="15"/>
  <c r="F72" i="15" s="1"/>
  <c r="E69" i="15"/>
  <c r="E72" i="15" s="1"/>
  <c r="B69" i="15"/>
  <c r="B72" i="15" s="1"/>
  <c r="D69" i="15"/>
  <c r="D72" i="15" s="1"/>
  <c r="L69" i="15"/>
  <c r="L72" i="15" s="1"/>
  <c r="K72" i="15"/>
  <c r="H72" i="15"/>
  <c r="J72" i="15"/>
  <c r="I72" i="15"/>
</calcChain>
</file>

<file path=xl/comments1.xml><?xml version="1.0" encoding="utf-8"?>
<comments xmlns="http://schemas.openxmlformats.org/spreadsheetml/2006/main">
  <authors>
    <author>gompo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 xml:space="preserve">Click on tab at bottom to switch to 
</t>
        </r>
        <r>
          <rPr>
            <b/>
            <sz val="9"/>
            <color indexed="81"/>
            <rFont val="Tahoma"/>
            <family val="2"/>
          </rPr>
          <t>Graduate</t>
        </r>
      </text>
    </comment>
  </commentList>
</comments>
</file>

<file path=xl/comments2.xml><?xml version="1.0" encoding="utf-8"?>
<comments xmlns="http://schemas.openxmlformats.org/spreadsheetml/2006/main">
  <authors>
    <author>gompo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 xml:space="preserve">Click on tab at bottom to switch to 
</t>
        </r>
        <r>
          <rPr>
            <b/>
            <sz val="9"/>
            <color indexed="81"/>
            <rFont val="Tahoma"/>
            <family val="2"/>
          </rPr>
          <t>Undergraduate</t>
        </r>
      </text>
    </comment>
  </commentList>
</comments>
</file>

<file path=xl/sharedStrings.xml><?xml version="1.0" encoding="utf-8"?>
<sst xmlns="http://schemas.openxmlformats.org/spreadsheetml/2006/main" count="252" uniqueCount="76">
  <si>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</si>
  <si>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</si>
  <si>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</si>
  <si>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</si>
  <si>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</si>
  <si>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</si>
  <si>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</si>
  <si>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</si>
  <si>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</si>
  <si>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</si>
  <si>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</si>
  <si>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</si>
  <si>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NO BAH</t>
  </si>
  <si>
    <t xml:space="preserve">12 wks </t>
  </si>
  <si>
    <t xml:space="preserve">8 wks </t>
  </si>
  <si>
    <t xml:space="preserve">4 wks </t>
  </si>
  <si>
    <t>Undergraduate Students</t>
  </si>
  <si>
    <t>Divide by 8</t>
  </si>
  <si>
    <t>Divide by 6</t>
  </si>
  <si>
    <t>Divide by 3</t>
  </si>
  <si>
    <t>Total BAH Percent for Each Week</t>
  </si>
  <si>
    <t>%</t>
  </si>
  <si>
    <t>On Campus = 0</t>
  </si>
  <si>
    <t>Online Total</t>
  </si>
  <si>
    <t>Hide Row</t>
  </si>
  <si>
    <t>=IF(B$42=0,VLOOKUP(B$46,OnlineOnly,3,FALSE),IF(B$42&gt;0,VLOOKUP(B$46,OnCampus,2,FALSE)))</t>
  </si>
  <si>
    <t>FULL ONLINE BAH</t>
  </si>
  <si>
    <t>90% of ONLINE BAH</t>
  </si>
  <si>
    <t>80% of ONLINE BAH</t>
  </si>
  <si>
    <t>70% of ONLINE BAH</t>
  </si>
  <si>
    <t>60% of ONLINE BAH</t>
  </si>
  <si>
    <t xml:space="preserve">*All coursework is taken online.
Zero credits are taken in person.
</t>
  </si>
  <si>
    <t>On Campus &gt;= 1</t>
  </si>
  <si>
    <t>FORMULA</t>
  </si>
  <si>
    <r>
      <rPr>
        <b/>
        <sz val="8"/>
        <color theme="1"/>
        <rFont val="Calibri Light"/>
        <family val="2"/>
      </rPr>
      <t xml:space="preserve">On Campus Total </t>
    </r>
    <r>
      <rPr>
        <sz val="8"/>
        <color theme="1"/>
        <rFont val="Calibri Light"/>
        <family val="2"/>
      </rPr>
      <t xml:space="preserve"> (</t>
    </r>
    <r>
      <rPr>
        <i/>
        <sz val="8"/>
        <color theme="1"/>
        <rFont val="Calibri Light"/>
        <family val="2"/>
      </rPr>
      <t>if = or &gt;1 then Kenosha BAH. If = 0 then Exclusively ONLINE BAH)</t>
    </r>
  </si>
  <si>
    <r>
      <t xml:space="preserve">The BAH Level </t>
    </r>
    <r>
      <rPr>
        <b/>
        <u/>
        <sz val="18"/>
        <color theme="3" tint="-0.249977111117893"/>
        <rFont val="Calibri Light"/>
        <family val="2"/>
      </rPr>
      <t>Estimate</t>
    </r>
    <r>
      <rPr>
        <b/>
        <sz val="18"/>
        <color theme="3" tint="-0.249977111117893"/>
        <rFont val="Calibri Light"/>
        <family val="2"/>
      </rPr>
      <t xml:space="preserve"> will be displayed below each week.               .</t>
    </r>
  </si>
  <si>
    <r>
      <t xml:space="preserve">Enter the # of credits you expect to take </t>
    </r>
    <r>
      <rPr>
        <b/>
        <sz val="14"/>
        <rFont val="Calibri Light"/>
        <family val="2"/>
      </rPr>
      <t>ON CAMPUS</t>
    </r>
    <r>
      <rPr>
        <b/>
        <sz val="14"/>
        <color theme="3"/>
        <rFont val="Calibri Light"/>
        <family val="2"/>
      </rPr>
      <t xml:space="preserve"> each term.</t>
    </r>
  </si>
  <si>
    <r>
      <t>Enter the # of credits you expect to take</t>
    </r>
    <r>
      <rPr>
        <b/>
        <sz val="14"/>
        <color rgb="FF0000FF"/>
        <rFont val="Calibri Light"/>
        <family val="2"/>
      </rPr>
      <t xml:space="preserve"> </t>
    </r>
    <r>
      <rPr>
        <b/>
        <sz val="14"/>
        <rFont val="Calibri Light"/>
        <family val="2"/>
      </rPr>
      <t>ONLINE</t>
    </r>
    <r>
      <rPr>
        <b/>
        <sz val="14"/>
        <color theme="3"/>
        <rFont val="Calibri Light"/>
        <family val="2"/>
      </rPr>
      <t xml:space="preserve"> each term.</t>
    </r>
  </si>
  <si>
    <t>Divide by 5</t>
  </si>
  <si>
    <t>Graduate Students</t>
  </si>
  <si>
    <r>
      <t xml:space="preserve"> ONLINE BAH</t>
    </r>
    <r>
      <rPr>
        <sz val="13"/>
        <color theme="1"/>
        <rFont val="Calibri Light"/>
        <family val="2"/>
      </rPr>
      <t>*</t>
    </r>
  </si>
  <si>
    <t xml:space="preserve">  R=255; G=255; B=153</t>
  </si>
  <si>
    <t xml:space="preserve">  R=195; G=221; B=143</t>
  </si>
  <si>
    <t xml:space="preserve">  R=149; G=179; B=215</t>
  </si>
  <si>
    <t>BAH Rates   -</t>
  </si>
  <si>
    <r>
      <t xml:space="preserve">Enter BAH Rates and Year Below - </t>
    </r>
    <r>
      <rPr>
        <sz val="16"/>
        <color theme="1"/>
        <rFont val="Calibri"/>
        <family val="2"/>
        <scheme val="minor"/>
      </rPr>
      <t>Automatically Populates Charts</t>
    </r>
  </si>
  <si>
    <r>
      <t>Enter Term Dates Below -</t>
    </r>
    <r>
      <rPr>
        <sz val="16"/>
        <color theme="1"/>
        <rFont val="Calibri"/>
        <family val="2"/>
        <scheme val="minor"/>
      </rPr>
      <t xml:space="preserve"> 
Automatically Populates Charts</t>
    </r>
  </si>
  <si>
    <t>Enter Year</t>
  </si>
  <si>
    <t>Enter ONLINE BAH*</t>
  </si>
  <si>
    <t xml:space="preserve">3 wks </t>
  </si>
  <si>
    <t xml:space="preserve">6 wks </t>
  </si>
  <si>
    <t>http://www.defensetravel.dod.mil/site/bahCalc.cfm</t>
  </si>
  <si>
    <t>Find Online Only Training BAH Rate:</t>
  </si>
  <si>
    <t>Find Milwaukee (53201) BAH Rate:</t>
  </si>
  <si>
    <t xml:space="preserve">  R=204; G=192; B=218</t>
  </si>
  <si>
    <t xml:space="preserve">  R=242; G=220; B=219</t>
  </si>
  <si>
    <t>Divide by 4</t>
  </si>
  <si>
    <t>FULL Milwaukee BAH</t>
  </si>
  <si>
    <t>90% OF Milwaukee BAH</t>
  </si>
  <si>
    <t>80% OF Milwaukee BAH</t>
  </si>
  <si>
    <t>70% OF Milwaukee BAH</t>
  </si>
  <si>
    <t>60% OF Milwaukee BAH</t>
  </si>
  <si>
    <t>Enter Milwaukee BAH</t>
  </si>
  <si>
    <t xml:space="preserve"> Milwaukee BAH</t>
  </si>
  <si>
    <t>May 30th - August 19th, 2017</t>
  </si>
  <si>
    <t>June 26th - August 19th, 2017</t>
  </si>
  <si>
    <t>May 30th - June 24th, 2017</t>
  </si>
  <si>
    <t>July 24th - August 19th, 2017</t>
  </si>
  <si>
    <t>May 30th - July 8th, 2017</t>
  </si>
  <si>
    <t>June 26th - July 22nd, 2017</t>
  </si>
  <si>
    <t>June 12th - July 22nd, 2017</t>
  </si>
  <si>
    <t>June 26th - August 5th, 2017</t>
  </si>
  <si>
    <t>July 10th - August 19th, 2017</t>
  </si>
  <si>
    <t>May 30th - June 17th, 2017</t>
  </si>
  <si>
    <t>http://www.benefits.va.gov/GIBILL/resources/benefits_resources/rate_tables.asp</t>
  </si>
  <si>
    <t>Divide by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</si>
</sst>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20"/>
      <color theme="3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i/>
      <sz val="14"/>
      <name val="Calibri Light"/>
      <family val="2"/>
    </font>
    <font>
      <b/>
      <sz val="10"/>
      <color theme="1"/>
      <name val="Calibri Light"/>
      <family val="2"/>
    </font>
    <font>
      <sz val="8"/>
      <color theme="1"/>
      <name val="Calibri Light"/>
      <family val="2"/>
    </font>
    <font>
      <i/>
      <sz val="10"/>
      <color theme="0" tint="-0.499984740745262"/>
      <name val="Calibri Light"/>
      <family val="2"/>
    </font>
    <font>
      <u/>
      <sz val="11"/>
      <color theme="10"/>
      <name val="Calibri Light"/>
      <family val="2"/>
    </font>
    <font>
      <sz val="10"/>
      <color theme="0" tint="-0.499984740745262"/>
      <name val="Calibri Light"/>
      <family val="2"/>
    </font>
    <font>
      <b/>
      <sz val="8"/>
      <color theme="1"/>
      <name val="Calibri Light"/>
      <family val="2"/>
    </font>
    <font>
      <i/>
      <sz val="8"/>
      <color theme="1"/>
      <name val="Calibri Light"/>
      <family val="2"/>
    </font>
    <font>
      <b/>
      <sz val="12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3"/>
      <name val="Calibri Light"/>
      <family val="2"/>
    </font>
    <font>
      <b/>
      <sz val="22"/>
      <color rgb="FF7030A0"/>
      <name val="Calibri Light"/>
      <family val="2"/>
    </font>
    <font>
      <b/>
      <sz val="14"/>
      <color rgb="FF0000FF"/>
      <name val="Calibri Light"/>
      <family val="2"/>
    </font>
    <font>
      <sz val="13"/>
      <color theme="1"/>
      <name val="Calibri Light"/>
      <family val="2"/>
    </font>
    <font>
      <b/>
      <sz val="14"/>
      <color theme="1" tint="0.499984740745262"/>
      <name val="Calibri Light"/>
      <family val="2"/>
    </font>
    <font>
      <sz val="12"/>
      <color theme="1"/>
      <name val="Calibri Light"/>
      <family val="2"/>
    </font>
    <font>
      <b/>
      <sz val="14"/>
      <name val="Calibri Light"/>
      <family val="2"/>
    </font>
    <font>
      <b/>
      <sz val="13"/>
      <name val="Calibri Light"/>
      <family val="2"/>
    </font>
    <font>
      <b/>
      <sz val="20"/>
      <color theme="1"/>
      <name val="Calibri Light"/>
      <family val="2"/>
    </font>
    <font>
      <b/>
      <sz val="14"/>
      <color theme="1"/>
      <name val="Calibri Light"/>
      <family val="2"/>
    </font>
    <font>
      <b/>
      <sz val="13"/>
      <color theme="1"/>
      <name val="Calibri Light"/>
      <family val="2"/>
    </font>
    <font>
      <b/>
      <sz val="18"/>
      <color theme="3" tint="-0.249977111117893"/>
      <name val="Calibri Light"/>
      <family val="2"/>
    </font>
    <font>
      <b/>
      <u/>
      <sz val="18"/>
      <color theme="3" tint="-0.249977111117893"/>
      <name val="Calibri Light"/>
      <family val="2"/>
    </font>
    <font>
      <b/>
      <sz val="18"/>
      <color theme="1"/>
      <name val="Calibri"/>
      <family val="2"/>
    </font>
    <font>
      <sz val="11"/>
      <color theme="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3DD8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CDB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 style="thin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0">
    <xf numFmtId="0" fontId="0" fillId="0" borderId="0" xfId="0"/>
    <xf numFmtId="0" fontId="4" fillId="5" borderId="29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2" borderId="0" xfId="0" applyFont="1" applyFill="1" applyBorder="1" applyProtection="1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8" fillId="2" borderId="0" xfId="0" applyFont="1" applyFill="1" applyBorder="1" applyProtection="1"/>
    <xf numFmtId="0" fontId="14" fillId="2" borderId="8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17" fillId="2" borderId="8" xfId="0" applyFont="1" applyFill="1" applyBorder="1" applyAlignment="1" applyProtection="1">
      <alignment horizontal="center"/>
    </xf>
    <xf numFmtId="165" fontId="17" fillId="2" borderId="8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21" xfId="0" applyFont="1" applyFill="1" applyBorder="1" applyAlignment="1" applyProtection="1">
      <alignment horizontal="center"/>
    </xf>
    <xf numFmtId="0" fontId="14" fillId="2" borderId="10" xfId="0" applyFont="1" applyFill="1" applyBorder="1" applyAlignment="1" applyProtection="1">
      <alignment horizontal="center"/>
    </xf>
    <xf numFmtId="0" fontId="21" fillId="2" borderId="2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8" xfId="0" applyNumberFormat="1" applyFont="1" applyBorder="1" applyAlignment="1" applyProtection="1">
      <alignment horizontal="center"/>
    </xf>
    <xf numFmtId="165" fontId="18" fillId="0" borderId="8" xfId="0" applyNumberFormat="1" applyFont="1" applyBorder="1" applyAlignment="1" applyProtection="1">
      <alignment horizontal="center"/>
    </xf>
    <xf numFmtId="0" fontId="18" fillId="0" borderId="0" xfId="0" applyFont="1" applyBorder="1" applyProtection="1"/>
    <xf numFmtId="0" fontId="25" fillId="2" borderId="0" xfId="0" applyFont="1" applyFill="1" applyBorder="1" applyProtection="1"/>
    <xf numFmtId="0" fontId="25" fillId="0" borderId="0" xfId="0" applyFont="1" applyFill="1" applyBorder="1" applyProtection="1"/>
    <xf numFmtId="0" fontId="27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3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165" fontId="17" fillId="2" borderId="14" xfId="0" applyNumberFormat="1" applyFont="1" applyFill="1" applyBorder="1" applyAlignment="1" applyProtection="1">
      <alignment horizontal="center"/>
    </xf>
    <xf numFmtId="165" fontId="17" fillId="2" borderId="15" xfId="0" applyNumberFormat="1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/>
    <xf numFmtId="0" fontId="14" fillId="2" borderId="5" xfId="0" applyFont="1" applyFill="1" applyBorder="1" applyAlignment="1" applyProtection="1">
      <alignment horizontal="center"/>
    </xf>
    <xf numFmtId="0" fontId="24" fillId="2" borderId="6" xfId="0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>
      <alignment horizontal="center"/>
    </xf>
    <xf numFmtId="0" fontId="24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vertical="center" wrapText="1"/>
    </xf>
    <xf numFmtId="0" fontId="15" fillId="0" borderId="22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center"/>
    </xf>
    <xf numFmtId="0" fontId="40" fillId="0" borderId="16" xfId="0" applyFont="1" applyFill="1" applyBorder="1" applyAlignment="1" applyProtection="1">
      <alignment horizontal="center" vertical="center" wrapText="1"/>
    </xf>
    <xf numFmtId="0" fontId="40" fillId="0" borderId="17" xfId="0" applyFont="1" applyFill="1" applyBorder="1" applyAlignment="1" applyProtection="1">
      <alignment horizontal="center" vertical="center" wrapText="1"/>
    </xf>
    <xf numFmtId="0" fontId="40" fillId="0" borderId="1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Fill="1" applyAlignment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 vertical="center"/>
    </xf>
    <xf numFmtId="0" fontId="35" fillId="7" borderId="40" xfId="0" applyFont="1" applyFill="1" applyBorder="1" applyAlignment="1" applyProtection="1">
      <alignment horizontal="left" vertical="center" wrapText="1"/>
    </xf>
    <xf numFmtId="164" fontId="32" fillId="2" borderId="43" xfId="0" applyNumberFormat="1" applyFont="1" applyFill="1" applyBorder="1" applyAlignment="1" applyProtection="1">
      <alignment vertical="center"/>
      <protection locked="0"/>
    </xf>
    <xf numFmtId="0" fontId="35" fillId="0" borderId="41" xfId="0" applyFont="1" applyFill="1" applyBorder="1" applyAlignment="1" applyProtection="1">
      <alignment horizontal="right" vertical="center" wrapText="1"/>
      <protection locked="0"/>
    </xf>
    <xf numFmtId="0" fontId="33" fillId="7" borderId="42" xfId="0" applyFont="1" applyFill="1" applyBorder="1" applyAlignment="1" applyProtection="1">
      <alignment vertical="center"/>
    </xf>
    <xf numFmtId="0" fontId="36" fillId="7" borderId="44" xfId="0" applyFont="1" applyFill="1" applyBorder="1" applyAlignment="1" applyProtection="1">
      <alignment vertical="center"/>
    </xf>
    <xf numFmtId="0" fontId="44" fillId="0" borderId="8" xfId="0" applyFont="1" applyFill="1" applyBorder="1" applyAlignment="1" applyProtection="1">
      <protection locked="0"/>
    </xf>
    <xf numFmtId="0" fontId="45" fillId="4" borderId="8" xfId="0" applyFont="1" applyFill="1" applyBorder="1" applyAlignment="1" applyProtection="1">
      <alignment horizontal="center"/>
    </xf>
    <xf numFmtId="0" fontId="45" fillId="7" borderId="8" xfId="0" applyFont="1" applyFill="1" applyBorder="1" applyAlignment="1" applyProtection="1">
      <alignment horizontal="center"/>
    </xf>
    <xf numFmtId="0" fontId="45" fillId="6" borderId="8" xfId="0" applyFont="1" applyFill="1" applyBorder="1" applyAlignment="1" applyProtection="1">
      <alignment horizontal="center"/>
    </xf>
    <xf numFmtId="0" fontId="45" fillId="8" borderId="8" xfId="0" applyFont="1" applyFill="1" applyBorder="1" applyAlignment="1" applyProtection="1">
      <alignment horizontal="center"/>
    </xf>
    <xf numFmtId="0" fontId="45" fillId="9" borderId="8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 vertical="center"/>
    </xf>
    <xf numFmtId="0" fontId="7" fillId="0" borderId="0" xfId="1" applyFill="1" applyAlignment="1">
      <alignment horizontal="left" vertical="center"/>
    </xf>
    <xf numFmtId="0" fontId="42" fillId="4" borderId="8" xfId="0" applyFont="1" applyFill="1" applyBorder="1" applyAlignment="1" applyProtection="1">
      <alignment horizontal="center"/>
    </xf>
    <xf numFmtId="0" fontId="42" fillId="8" borderId="8" xfId="0" applyFont="1" applyFill="1" applyBorder="1" applyAlignment="1" applyProtection="1">
      <alignment horizontal="center"/>
    </xf>
    <xf numFmtId="0" fontId="42" fillId="7" borderId="8" xfId="0" applyFont="1" applyFill="1" applyBorder="1" applyAlignment="1" applyProtection="1">
      <alignment horizontal="center"/>
    </xf>
    <xf numFmtId="0" fontId="42" fillId="6" borderId="8" xfId="0" applyFont="1" applyFill="1" applyBorder="1" applyAlignment="1" applyProtection="1">
      <alignment horizontal="center"/>
    </xf>
    <xf numFmtId="0" fontId="42" fillId="9" borderId="8" xfId="0" applyFont="1" applyFill="1" applyBorder="1" applyAlignment="1" applyProtection="1">
      <alignment horizontal="center"/>
    </xf>
    <xf numFmtId="0" fontId="42" fillId="2" borderId="19" xfId="0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9" fontId="4" fillId="5" borderId="36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2" borderId="0" xfId="0" quotePrefix="1" applyFont="1" applyFill="1" applyAlignment="1">
      <alignment horizontal="left" vertical="center"/>
    </xf>
    <xf numFmtId="9" fontId="4" fillId="5" borderId="34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2" fillId="2" borderId="21" xfId="0" applyFont="1" applyFill="1" applyBorder="1" applyAlignment="1" applyProtection="1"/>
    <xf numFmtId="0" fontId="43" fillId="2" borderId="0" xfId="0" applyFont="1" applyFill="1" applyBorder="1" applyAlignment="1" applyProtection="1"/>
    <xf numFmtId="0" fontId="42" fillId="2" borderId="21" xfId="0" applyFont="1" applyFill="1" applyBorder="1" applyAlignment="1" applyProtection="1">
      <alignment vertical="center"/>
    </xf>
    <xf numFmtId="0" fontId="42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horizontal="left" vertical="center"/>
    </xf>
    <xf numFmtId="9" fontId="4" fillId="5" borderId="35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7" fillId="2" borderId="21" xfId="0" applyFont="1" applyFill="1" applyBorder="1" applyAlignment="1" applyProtection="1">
      <alignment horizontal="center"/>
    </xf>
    <xf numFmtId="165" fontId="17" fillId="2" borderId="21" xfId="0" applyNumberFormat="1" applyFont="1" applyFill="1" applyBorder="1" applyAlignment="1" applyProtection="1">
      <alignment horizontal="center"/>
    </xf>
    <xf numFmtId="0" fontId="14" fillId="2" borderId="31" xfId="0" applyFont="1" applyFill="1" applyBorder="1" applyAlignment="1" applyProtection="1">
      <alignment horizontal="center"/>
    </xf>
    <xf numFmtId="0" fontId="18" fillId="0" borderId="5" xfId="0" applyFont="1" applyFill="1" applyBorder="1" applyProtection="1"/>
    <xf numFmtId="0" fontId="19" fillId="2" borderId="5" xfId="0" applyFont="1" applyFill="1" applyBorder="1" applyAlignment="1" applyProtection="1">
      <alignment horizontal="left"/>
    </xf>
    <xf numFmtId="0" fontId="20" fillId="2" borderId="5" xfId="1" applyFont="1" applyFill="1" applyBorder="1" applyAlignment="1" applyProtection="1">
      <alignment horizontal="left"/>
    </xf>
    <xf numFmtId="0" fontId="24" fillId="2" borderId="57" xfId="0" applyFont="1" applyFill="1" applyBorder="1" applyAlignment="1" applyProtection="1"/>
    <xf numFmtId="0" fontId="24" fillId="2" borderId="28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165" fontId="17" fillId="2" borderId="0" xfId="0" applyNumberFormat="1" applyFont="1" applyFill="1" applyBorder="1" applyAlignment="1" applyProtection="1">
      <alignment horizontal="center"/>
    </xf>
    <xf numFmtId="0" fontId="24" fillId="0" borderId="38" xfId="0" applyFont="1" applyFill="1" applyBorder="1" applyAlignment="1" applyProtection="1"/>
    <xf numFmtId="0" fontId="24" fillId="0" borderId="19" xfId="0" applyFont="1" applyFill="1" applyBorder="1" applyAlignment="1" applyProtection="1"/>
    <xf numFmtId="165" fontId="17" fillId="2" borderId="5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/>
    <xf numFmtId="165" fontId="17" fillId="2" borderId="25" xfId="0" applyNumberFormat="1" applyFont="1" applyFill="1" applyBorder="1" applyAlignment="1" applyProtection="1">
      <alignment horizontal="center"/>
    </xf>
    <xf numFmtId="0" fontId="24" fillId="2" borderId="6" xfId="0" applyFont="1" applyFill="1" applyBorder="1" applyAlignment="1" applyProtection="1"/>
    <xf numFmtId="0" fontId="24" fillId="0" borderId="5" xfId="0" applyFont="1" applyFill="1" applyBorder="1" applyAlignment="1" applyProtection="1"/>
    <xf numFmtId="0" fontId="17" fillId="2" borderId="5" xfId="0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/>
    </xf>
    <xf numFmtId="165" fontId="17" fillId="2" borderId="6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6" fontId="32" fillId="2" borderId="46" xfId="0" applyNumberFormat="1" applyFont="1" applyFill="1" applyBorder="1" applyAlignment="1" applyProtection="1">
      <alignment vertical="center"/>
      <protection locked="0"/>
    </xf>
    <xf numFmtId="0" fontId="46" fillId="0" borderId="5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4" fillId="7" borderId="48" xfId="0" applyFont="1" applyFill="1" applyBorder="1" applyAlignment="1" applyProtection="1">
      <alignment horizontal="center" vertical="center" wrapText="1"/>
    </xf>
    <xf numFmtId="0" fontId="34" fillId="7" borderId="47" xfId="0" applyFont="1" applyFill="1" applyBorder="1" applyAlignment="1" applyProtection="1">
      <alignment horizontal="center" vertical="center" wrapText="1"/>
    </xf>
    <xf numFmtId="0" fontId="34" fillId="7" borderId="49" xfId="0" applyFont="1" applyFill="1" applyBorder="1" applyAlignment="1" applyProtection="1">
      <alignment horizontal="center" vertical="center" wrapText="1"/>
    </xf>
    <xf numFmtId="0" fontId="34" fillId="7" borderId="50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left"/>
    </xf>
    <xf numFmtId="0" fontId="10" fillId="6" borderId="2" xfId="0" applyFont="1" applyFill="1" applyBorder="1" applyAlignment="1" applyProtection="1">
      <alignment horizontal="left"/>
    </xf>
    <xf numFmtId="0" fontId="10" fillId="6" borderId="3" xfId="0" applyFont="1" applyFill="1" applyBorder="1" applyAlignment="1" applyProtection="1">
      <alignment horizontal="left"/>
    </xf>
    <xf numFmtId="0" fontId="10" fillId="7" borderId="1" xfId="0" applyFont="1" applyFill="1" applyBorder="1" applyAlignment="1" applyProtection="1">
      <alignment horizontal="left"/>
    </xf>
    <xf numFmtId="0" fontId="10" fillId="7" borderId="2" xfId="0" applyFont="1" applyFill="1" applyBorder="1" applyAlignment="1" applyProtection="1">
      <alignment horizontal="left"/>
    </xf>
    <xf numFmtId="0" fontId="10" fillId="7" borderId="3" xfId="0" applyFont="1" applyFill="1" applyBorder="1" applyAlignment="1" applyProtection="1">
      <alignment horizontal="left"/>
    </xf>
    <xf numFmtId="0" fontId="10" fillId="8" borderId="1" xfId="0" applyFont="1" applyFill="1" applyBorder="1" applyAlignment="1" applyProtection="1">
      <alignment horizontal="left"/>
    </xf>
    <xf numFmtId="0" fontId="10" fillId="8" borderId="2" xfId="0" applyFont="1" applyFill="1" applyBorder="1" applyAlignment="1" applyProtection="1">
      <alignment horizontal="left"/>
    </xf>
    <xf numFmtId="0" fontId="10" fillId="8" borderId="3" xfId="0" applyFont="1" applyFill="1" applyBorder="1" applyAlignment="1" applyProtection="1">
      <alignment horizontal="left"/>
    </xf>
    <xf numFmtId="0" fontId="10" fillId="7" borderId="8" xfId="0" applyFont="1" applyFill="1" applyBorder="1" applyAlignment="1" applyProtection="1">
      <alignment horizontal="left"/>
    </xf>
    <xf numFmtId="0" fontId="36" fillId="2" borderId="42" xfId="0" applyFont="1" applyFill="1" applyBorder="1" applyAlignment="1" applyProtection="1">
      <alignment horizontal="left" vertical="center"/>
    </xf>
    <xf numFmtId="0" fontId="36" fillId="2" borderId="39" xfId="0" applyFont="1" applyFill="1" applyBorder="1" applyAlignment="1" applyProtection="1">
      <alignment horizontal="left" vertical="center"/>
    </xf>
    <xf numFmtId="0" fontId="36" fillId="2" borderId="54" xfId="0" applyFont="1" applyFill="1" applyBorder="1" applyAlignment="1" applyProtection="1">
      <alignment horizontal="left" vertical="center"/>
    </xf>
    <xf numFmtId="0" fontId="36" fillId="2" borderId="55" xfId="0" applyFont="1" applyFill="1" applyBorder="1" applyAlignment="1" applyProtection="1">
      <alignment horizontal="left" vertical="center"/>
    </xf>
    <xf numFmtId="0" fontId="36" fillId="2" borderId="44" xfId="0" applyFont="1" applyFill="1" applyBorder="1" applyAlignment="1" applyProtection="1">
      <alignment horizontal="left" vertical="center"/>
    </xf>
    <xf numFmtId="0" fontId="36" fillId="2" borderId="45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 vertical="center" wrapText="1"/>
    </xf>
    <xf numFmtId="0" fontId="10" fillId="4" borderId="8" xfId="0" applyFont="1" applyFill="1" applyBorder="1" applyAlignment="1" applyProtection="1">
      <alignment horizontal="left"/>
    </xf>
    <xf numFmtId="0" fontId="33" fillId="2" borderId="42" xfId="0" applyFont="1" applyFill="1" applyBorder="1" applyAlignment="1" applyProtection="1">
      <alignment horizontal="left" vertical="center"/>
    </xf>
    <xf numFmtId="0" fontId="33" fillId="2" borderId="39" xfId="0" applyFont="1" applyFill="1" applyBorder="1" applyAlignment="1" applyProtection="1">
      <alignment horizontal="left" vertical="center"/>
    </xf>
    <xf numFmtId="166" fontId="32" fillId="2" borderId="43" xfId="0" applyNumberFormat="1" applyFont="1" applyFill="1" applyBorder="1" applyAlignment="1" applyProtection="1">
      <alignment horizontal="center" vertical="center"/>
    </xf>
    <xf numFmtId="166" fontId="32" fillId="2" borderId="56" xfId="0" applyNumberFormat="1" applyFont="1" applyFill="1" applyBorder="1" applyAlignment="1" applyProtection="1">
      <alignment horizontal="center" vertical="center"/>
    </xf>
    <xf numFmtId="166" fontId="32" fillId="2" borderId="46" xfId="0" applyNumberFormat="1" applyFont="1" applyFill="1" applyBorder="1" applyAlignment="1" applyProtection="1">
      <alignment horizontal="center" vertical="center"/>
    </xf>
    <xf numFmtId="0" fontId="10" fillId="6" borderId="8" xfId="0" applyFont="1" applyFill="1" applyBorder="1" applyAlignment="1" applyProtection="1">
      <alignment horizontal="left"/>
    </xf>
    <xf numFmtId="0" fontId="41" fillId="2" borderId="0" xfId="0" applyFont="1" applyFill="1" applyBorder="1" applyAlignment="1" applyProtection="1">
      <alignment horizontal="center" vertical="center" wrapText="1"/>
    </xf>
    <xf numFmtId="0" fontId="10" fillId="9" borderId="8" xfId="0" applyFont="1" applyFill="1" applyBorder="1" applyAlignment="1" applyProtection="1">
      <alignment horizontal="left"/>
    </xf>
    <xf numFmtId="0" fontId="22" fillId="3" borderId="8" xfId="0" applyNumberFormat="1" applyFont="1" applyFill="1" applyBorder="1" applyAlignment="1" applyProtection="1">
      <alignment horizontal="center"/>
    </xf>
    <xf numFmtId="0" fontId="24" fillId="6" borderId="8" xfId="0" applyFont="1" applyFill="1" applyBorder="1" applyAlignment="1" applyProtection="1">
      <alignment horizontal="center" vertical="center"/>
    </xf>
    <xf numFmtId="0" fontId="24" fillId="6" borderId="15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/>
    </xf>
    <xf numFmtId="164" fontId="32" fillId="2" borderId="43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wrapText="1"/>
    </xf>
    <xf numFmtId="0" fontId="34" fillId="7" borderId="51" xfId="0" applyFont="1" applyFill="1" applyBorder="1" applyAlignment="1" applyProtection="1">
      <alignment horizontal="center" vertical="center" wrapText="1"/>
    </xf>
    <xf numFmtId="0" fontId="34" fillId="7" borderId="52" xfId="0" applyFont="1" applyFill="1" applyBorder="1" applyAlignment="1" applyProtection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/>
    </xf>
    <xf numFmtId="0" fontId="8" fillId="9" borderId="27" xfId="0" applyFont="1" applyFill="1" applyBorder="1" applyAlignment="1" applyProtection="1">
      <alignment horizontal="center" vertical="center"/>
    </xf>
    <xf numFmtId="0" fontId="8" fillId="9" borderId="33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top"/>
    </xf>
    <xf numFmtId="0" fontId="13" fillId="2" borderId="0" xfId="0" applyFont="1" applyFill="1" applyBorder="1" applyAlignment="1" applyProtection="1">
      <alignment horizontal="center"/>
    </xf>
    <xf numFmtId="0" fontId="24" fillId="4" borderId="11" xfId="0" applyFont="1" applyFill="1" applyBorder="1" applyAlignment="1" applyProtection="1">
      <alignment horizontal="center" vertical="center"/>
    </xf>
    <xf numFmtId="0" fontId="24" fillId="4" borderId="12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</xf>
    <xf numFmtId="0" fontId="24" fillId="6" borderId="14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/>
    </xf>
    <xf numFmtId="0" fontId="24" fillId="8" borderId="10" xfId="0" applyFont="1" applyFill="1" applyBorder="1" applyAlignment="1" applyProtection="1">
      <alignment horizontal="center" vertical="center"/>
    </xf>
    <xf numFmtId="0" fontId="24" fillId="8" borderId="31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0" fontId="24" fillId="7" borderId="8" xfId="0" applyFont="1" applyFill="1" applyBorder="1" applyAlignment="1" applyProtection="1">
      <alignment horizontal="center" vertical="center"/>
    </xf>
    <xf numFmtId="0" fontId="24" fillId="7" borderId="10" xfId="0" applyFont="1" applyFill="1" applyBorder="1" applyAlignment="1" applyProtection="1">
      <alignment horizontal="center" vertical="center"/>
    </xf>
    <xf numFmtId="0" fontId="24" fillId="7" borderId="15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14"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C8E098"/>
        </patternFill>
      </fill>
    </dxf>
    <dxf>
      <font>
        <color theme="1"/>
      </font>
      <fill>
        <patternFill>
          <bgColor rgb="FFFFFFBD"/>
        </patternFill>
      </fill>
    </dxf>
    <dxf>
      <font>
        <color theme="1"/>
      </font>
      <fill>
        <patternFill>
          <bgColor rgb="FFFFFFBD"/>
        </patternFill>
      </fill>
    </dxf>
    <dxf>
      <font>
        <color theme="1"/>
      </font>
      <fill>
        <patternFill>
          <bgColor rgb="FFFFFFBD"/>
        </patternFill>
      </fill>
    </dxf>
    <dxf>
      <font>
        <color theme="1"/>
      </font>
      <fill>
        <patternFill>
          <bgColor rgb="FFFFFFBD"/>
        </patternFill>
      </fill>
    </dxf>
    <dxf>
      <font>
        <b/>
        <i val="0"/>
      </font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C8E098"/>
        </patternFill>
      </fill>
    </dxf>
    <dxf>
      <font>
        <color theme="1"/>
      </font>
      <fill>
        <patternFill>
          <bgColor rgb="FFFFFFBD"/>
        </patternFill>
      </fill>
    </dxf>
    <dxf>
      <font>
        <color theme="1"/>
      </font>
      <fill>
        <patternFill>
          <bgColor rgb="FFFFFFBD"/>
        </patternFill>
      </fill>
    </dxf>
    <dxf>
      <font>
        <color theme="1"/>
      </font>
      <fill>
        <patternFill>
          <bgColor rgb="FFFFFFBD"/>
        </patternFill>
      </fill>
    </dxf>
    <dxf>
      <font>
        <color theme="1"/>
      </font>
      <fill>
        <patternFill>
          <bgColor rgb="FFFFFFBD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2DCDB"/>
      <color rgb="FFCCC0DA"/>
      <color rgb="FFC3DD8F"/>
      <color rgb="FFFFFF99"/>
      <color rgb="FF95B3D7"/>
      <color rgb="FFFFFFBD"/>
      <color rgb="FFC8E098"/>
      <color rgb="FF71893F"/>
      <color rgb="FFDEECC2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147343</xdr:colOff>
      <xdr:row>0</xdr:row>
      <xdr:rowOff>260591</xdr:rowOff>
    </xdr:from>
    <xdr:ext cx="7332906" cy="563552"/>
    <xdr:sp macro="" textlink="">
      <xdr:nvSpPr>
        <xdr:cNvPr id="3" name="Rectangle 2"/>
        <xdr:cNvSpPr>
          <a:spLocks noChangeAspect="1"/>
        </xdr:cNvSpPr>
      </xdr:nvSpPr>
      <xdr:spPr>
        <a:xfrm>
          <a:off x="756943" y="193916"/>
          <a:ext cx="7332906" cy="563552"/>
        </a:xfrm>
        <a:prstGeom prst="rect">
          <a:avLst/>
        </a:prstGeom>
        <a:noFill/>
      </xdr:spPr>
      <xdr:txBody>
        <a:bodyPr vertOverflow="clip" horzOverflow="clip" wrap="none" lIns="91440" tIns="0" rIns="91440" bIns="0">
          <a:spAutoFit/>
        </a:bodyPr>
        <a:lstStyle/>
        <a:p>
          <a:pPr algn="ctr"/>
          <a:r>
            <a:rPr lang="en-US" sz="3600" b="1" cap="none" spc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Summer Weekly</a:t>
          </a:r>
          <a:r>
            <a:rPr lang="en-US" sz="3600" b="1" cap="none" spc="0" baseline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 BAH Level Estimator</a:t>
          </a:r>
          <a:endParaRPr lang="en-US" sz="3600" b="1" cap="none" spc="0">
            <a:ln w="900" cmpd="sng">
              <a:solidFill>
                <a:schemeClr val="tx2">
                  <a:alpha val="55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101600" dist="76200" dir="5400000">
                <a:schemeClr val="tx2">
                  <a:alpha val="74000"/>
                </a:schemeClr>
              </a:innerShdw>
            </a:effectLst>
          </a:endParaRPr>
        </a:p>
      </xdr:txBody>
    </xdr:sp>
    <xdr:clientData/>
  </xdr:oneCellAnchor>
  <xdr:twoCellAnchor>
    <xdr:from>
      <xdr:col>6</xdr:col>
      <xdr:colOff>604838</xdr:colOff>
      <xdr:row>73</xdr:row>
      <xdr:rowOff>28575</xdr:rowOff>
    </xdr:from>
    <xdr:to>
      <xdr:col>8</xdr:col>
      <xdr:colOff>52387</xdr:colOff>
      <xdr:row>75</xdr:row>
      <xdr:rowOff>26435</xdr:rowOff>
    </xdr:to>
    <xdr:grpSp>
      <xdr:nvGrpSpPr>
        <xdr:cNvPr id="38" name="Group 37"/>
        <xdr:cNvGrpSpPr/>
      </xdr:nvGrpSpPr>
      <xdr:grpSpPr>
        <a:xfrm>
          <a:off x="4310063" y="4067175"/>
          <a:ext cx="876299" cy="388385"/>
          <a:chOff x="681038" y="3848100"/>
          <a:chExt cx="723899" cy="397910"/>
        </a:xfrm>
      </xdr:grpSpPr>
      <xdr:sp macro="" textlink="">
        <xdr:nvSpPr>
          <xdr:cNvPr id="39" name="TextBox 38"/>
          <xdr:cNvSpPr txBox="1"/>
        </xdr:nvSpPr>
        <xdr:spPr>
          <a:xfrm>
            <a:off x="681038" y="3981450"/>
            <a:ext cx="723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 b="1"/>
              <a:t>Campus</a:t>
            </a:r>
          </a:p>
        </xdr:txBody>
      </xdr:sp>
      <xdr:sp macro="" textlink="">
        <xdr:nvSpPr>
          <xdr:cNvPr id="40" name="TextBox 39"/>
          <xdr:cNvSpPr txBox="1"/>
        </xdr:nvSpPr>
        <xdr:spPr>
          <a:xfrm>
            <a:off x="681038" y="3848100"/>
            <a:ext cx="723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 b="1"/>
              <a:t>On</a:t>
            </a:r>
          </a:p>
        </xdr:txBody>
      </xdr:sp>
    </xdr:grpSp>
    <xdr:clientData/>
  </xdr:twoCellAnchor>
  <xdr:twoCellAnchor>
    <xdr:from>
      <xdr:col>7</xdr:col>
      <xdr:colOff>595313</xdr:colOff>
      <xdr:row>73</xdr:row>
      <xdr:rowOff>19050</xdr:rowOff>
    </xdr:from>
    <xdr:to>
      <xdr:col>9</xdr:col>
      <xdr:colOff>42862</xdr:colOff>
      <xdr:row>75</xdr:row>
      <xdr:rowOff>35960</xdr:rowOff>
    </xdr:to>
    <xdr:grpSp>
      <xdr:nvGrpSpPr>
        <xdr:cNvPr id="41" name="Group 40"/>
        <xdr:cNvGrpSpPr/>
      </xdr:nvGrpSpPr>
      <xdr:grpSpPr>
        <a:xfrm>
          <a:off x="5014913" y="4057650"/>
          <a:ext cx="876299" cy="407435"/>
          <a:chOff x="776288" y="3714750"/>
          <a:chExt cx="723899" cy="416960"/>
        </a:xfrm>
      </xdr:grpSpPr>
      <xdr:sp macro="" textlink="">
        <xdr:nvSpPr>
          <xdr:cNvPr id="42" name="TextBox 41"/>
          <xdr:cNvSpPr txBox="1"/>
        </xdr:nvSpPr>
        <xdr:spPr>
          <a:xfrm>
            <a:off x="776288" y="3714750"/>
            <a:ext cx="723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 b="1"/>
              <a:t>Online</a:t>
            </a:r>
          </a:p>
        </xdr:txBody>
      </xdr:sp>
      <xdr:sp macro="" textlink="">
        <xdr:nvSpPr>
          <xdr:cNvPr id="43" name="TextBox 42"/>
          <xdr:cNvSpPr txBox="1"/>
        </xdr:nvSpPr>
        <xdr:spPr>
          <a:xfrm>
            <a:off x="776288" y="3867150"/>
            <a:ext cx="723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 b="1"/>
              <a:t>ONLY</a:t>
            </a:r>
          </a:p>
        </xdr:txBody>
      </xdr:sp>
    </xdr:grpSp>
    <xdr:clientData/>
  </xdr:twoCellAnchor>
  <xdr:twoCellAnchor>
    <xdr:from>
      <xdr:col>7</xdr:col>
      <xdr:colOff>419100</xdr:colOff>
      <xdr:row>84</xdr:row>
      <xdr:rowOff>142876</xdr:rowOff>
    </xdr:from>
    <xdr:to>
      <xdr:col>8</xdr:col>
      <xdr:colOff>209446</xdr:colOff>
      <xdr:row>87</xdr:row>
      <xdr:rowOff>424084</xdr:rowOff>
    </xdr:to>
    <xdr:grpSp>
      <xdr:nvGrpSpPr>
        <xdr:cNvPr id="91" name="Group 90"/>
        <xdr:cNvGrpSpPr/>
      </xdr:nvGrpSpPr>
      <xdr:grpSpPr>
        <a:xfrm>
          <a:off x="4838700" y="6296026"/>
          <a:ext cx="504721" cy="976533"/>
          <a:chOff x="4392930" y="12056746"/>
          <a:chExt cx="430426" cy="978438"/>
        </a:xfrm>
      </xdr:grpSpPr>
      <xdr:sp macro="" textlink="">
        <xdr:nvSpPr>
          <xdr:cNvPr id="86" name="Down Arrow 85"/>
          <xdr:cNvSpPr/>
        </xdr:nvSpPr>
        <xdr:spPr>
          <a:xfrm rot="11507">
            <a:off x="4392930" y="12200732"/>
            <a:ext cx="430426" cy="741567"/>
          </a:xfrm>
          <a:prstGeom prst="downArrow">
            <a:avLst/>
          </a:prstGeom>
          <a:ln>
            <a:solidFill>
              <a:schemeClr val="tx2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7" name="Rectangle 86"/>
          <xdr:cNvSpPr>
            <a:spLocks noChangeAspect="1"/>
          </xdr:cNvSpPr>
        </xdr:nvSpPr>
        <xdr:spPr>
          <a:xfrm rot="16233857">
            <a:off x="4118603" y="12356857"/>
            <a:ext cx="978438" cy="378216"/>
          </a:xfrm>
          <a:prstGeom prst="rect">
            <a:avLst/>
          </a:prstGeom>
          <a:noFill/>
        </xdr:spPr>
        <xdr:txBody>
          <a:bodyPr vertOverflow="clip" horzOverflow="clip" wrap="square" lIns="91440" tIns="45720" rIns="91440" bIns="45720">
            <a:noAutofit/>
          </a:bodyPr>
          <a:lstStyle/>
          <a:p>
            <a:pPr algn="ctr"/>
            <a:r>
              <a:rPr lang="en-US" sz="180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then</a:t>
            </a:r>
            <a:r>
              <a:rPr lang="en-US" sz="120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...</a:t>
            </a:r>
          </a:p>
        </xdr:txBody>
      </xdr:sp>
    </xdr:grpSp>
    <xdr:clientData/>
  </xdr:twoCellAnchor>
  <xdr:twoCellAnchor>
    <xdr:from>
      <xdr:col>12</xdr:col>
      <xdr:colOff>266700</xdr:colOff>
      <xdr:row>70</xdr:row>
      <xdr:rowOff>161923</xdr:rowOff>
    </xdr:from>
    <xdr:to>
      <xdr:col>14</xdr:col>
      <xdr:colOff>681512</xdr:colOff>
      <xdr:row>89</xdr:row>
      <xdr:rowOff>100348</xdr:rowOff>
    </xdr:to>
    <xdr:sp macro="" textlink="">
      <xdr:nvSpPr>
        <xdr:cNvPr id="88" name="Curved Up Arrow 87"/>
        <xdr:cNvSpPr/>
      </xdr:nvSpPr>
      <xdr:spPr>
        <a:xfrm rot="17108916">
          <a:off x="5562669" y="13439704"/>
          <a:ext cx="5377200" cy="1662587"/>
        </a:xfrm>
        <a:prstGeom prst="curvedUpArrow">
          <a:avLst/>
        </a:prstGeom>
        <a:solidFill>
          <a:schemeClr val="accent1"/>
        </a:solidFill>
        <a:ln>
          <a:solidFill>
            <a:schemeClr val="tx2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93760</xdr:colOff>
      <xdr:row>72</xdr:row>
      <xdr:rowOff>53472</xdr:rowOff>
    </xdr:from>
    <xdr:to>
      <xdr:col>7</xdr:col>
      <xdr:colOff>49288</xdr:colOff>
      <xdr:row>75</xdr:row>
      <xdr:rowOff>59383</xdr:rowOff>
    </xdr:to>
    <xdr:sp macro="" textlink="">
      <xdr:nvSpPr>
        <xdr:cNvPr id="90" name="Curved Up Arrow 89"/>
        <xdr:cNvSpPr/>
      </xdr:nvSpPr>
      <xdr:spPr>
        <a:xfrm rot="10362768" flipH="1">
          <a:off x="2370235" y="4282572"/>
          <a:ext cx="2098653" cy="644086"/>
        </a:xfrm>
        <a:prstGeom prst="curvedUpArrow">
          <a:avLst/>
        </a:prstGeom>
        <a:solidFill>
          <a:srgbClr val="4F81BD"/>
        </a:solidFill>
        <a:ln w="25400" cap="flat" cmpd="sng" algn="ctr">
          <a:solidFill>
            <a:srgbClr val="1F497D"/>
          </a:solidFill>
          <a:prstDash val="solid"/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171449</xdr:colOff>
      <xdr:row>2</xdr:row>
      <xdr:rowOff>57150</xdr:rowOff>
    </xdr:from>
    <xdr:to>
      <xdr:col>18</xdr:col>
      <xdr:colOff>485774</xdr:colOff>
      <xdr:row>71</xdr:row>
      <xdr:rowOff>142875</xdr:rowOff>
    </xdr:to>
    <xdr:sp macro="" textlink="">
      <xdr:nvSpPr>
        <xdr:cNvPr id="96" name="Rectangle 95"/>
        <xdr:cNvSpPr/>
      </xdr:nvSpPr>
      <xdr:spPr>
        <a:xfrm>
          <a:off x="8572499" y="981075"/>
          <a:ext cx="2981325" cy="1847850"/>
        </a:xfrm>
        <a:prstGeom prst="rect">
          <a:avLst/>
        </a:prstGeom>
        <a:solidFill>
          <a:srgbClr val="C3DD8F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This worksheet is meant as an </a:t>
          </a:r>
          <a:r>
            <a:rPr lang="en-US" sz="1800" b="1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ESTIMATE ONLY!</a:t>
          </a:r>
        </a:p>
        <a:p>
          <a:pPr algn="ctr"/>
          <a:endParaRPr lang="en-US" sz="1400" b="1" i="1" baseline="0">
            <a:solidFill>
              <a:sysClr val="windowText" lastClr="000000"/>
            </a:solidFill>
            <a:latin typeface="Calibri Light" panose="020F0302020204030204" pitchFamily="34" charset="0"/>
          </a:endParaRP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The VA is the ultimate authority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when determining your enrollment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level for any period of time.</a:t>
          </a:r>
          <a:endParaRPr lang="en-US" sz="1400" b="0" i="1">
            <a:solidFill>
              <a:sysClr val="windowText" lastClr="000000"/>
            </a:solidFill>
            <a:latin typeface="Calibri Light" panose="020F03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147343</xdr:colOff>
      <xdr:row>0</xdr:row>
      <xdr:rowOff>260591</xdr:rowOff>
    </xdr:from>
    <xdr:ext cx="7332906" cy="563552"/>
    <xdr:sp macro="" textlink="">
      <xdr:nvSpPr>
        <xdr:cNvPr id="2" name="Rectangle 1"/>
        <xdr:cNvSpPr>
          <a:spLocks noChangeAspect="1"/>
        </xdr:cNvSpPr>
      </xdr:nvSpPr>
      <xdr:spPr>
        <a:xfrm>
          <a:off x="280693" y="260591"/>
          <a:ext cx="7332906" cy="563552"/>
        </a:xfrm>
        <a:prstGeom prst="rect">
          <a:avLst/>
        </a:prstGeom>
        <a:noFill/>
      </xdr:spPr>
      <xdr:txBody>
        <a:bodyPr vertOverflow="clip" horzOverflow="clip" wrap="none" lIns="91440" tIns="0" rIns="91440" bIns="0">
          <a:spAutoFit/>
        </a:bodyPr>
        <a:lstStyle/>
        <a:p>
          <a:pPr algn="ctr"/>
          <a:r>
            <a:rPr lang="en-US" sz="3600" b="1" cap="none" spc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Summer Weekly</a:t>
          </a:r>
          <a:r>
            <a:rPr lang="en-US" sz="3600" b="1" cap="none" spc="0" baseline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 BAH Level Estimator</a:t>
          </a:r>
          <a:endParaRPr lang="en-US" sz="3600" b="1" cap="none" spc="0">
            <a:ln w="900" cmpd="sng">
              <a:solidFill>
                <a:schemeClr val="tx2">
                  <a:alpha val="55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101600" dist="76200" dir="5400000">
                <a:schemeClr val="tx2">
                  <a:alpha val="74000"/>
                </a:schemeClr>
              </a:innerShdw>
            </a:effectLst>
          </a:endParaRPr>
        </a:p>
      </xdr:txBody>
    </xdr:sp>
    <xdr:clientData/>
  </xdr:oneCellAnchor>
  <xdr:twoCellAnchor>
    <xdr:from>
      <xdr:col>6</xdr:col>
      <xdr:colOff>604838</xdr:colOff>
      <xdr:row>73</xdr:row>
      <xdr:rowOff>28575</xdr:rowOff>
    </xdr:from>
    <xdr:to>
      <xdr:col>8</xdr:col>
      <xdr:colOff>52387</xdr:colOff>
      <xdr:row>75</xdr:row>
      <xdr:rowOff>26435</xdr:rowOff>
    </xdr:to>
    <xdr:grpSp>
      <xdr:nvGrpSpPr>
        <xdr:cNvPr id="3" name="Group 2"/>
        <xdr:cNvGrpSpPr/>
      </xdr:nvGrpSpPr>
      <xdr:grpSpPr>
        <a:xfrm>
          <a:off x="4310063" y="4067175"/>
          <a:ext cx="876299" cy="388385"/>
          <a:chOff x="681038" y="3848100"/>
          <a:chExt cx="723899" cy="397910"/>
        </a:xfrm>
      </xdr:grpSpPr>
      <xdr:sp macro="" textlink="">
        <xdr:nvSpPr>
          <xdr:cNvPr id="4" name="TextBox 3"/>
          <xdr:cNvSpPr txBox="1"/>
        </xdr:nvSpPr>
        <xdr:spPr>
          <a:xfrm>
            <a:off x="681038" y="3981450"/>
            <a:ext cx="723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 b="1"/>
              <a:t>Campus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681038" y="3848100"/>
            <a:ext cx="723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 b="1"/>
              <a:t>On</a:t>
            </a:r>
          </a:p>
        </xdr:txBody>
      </xdr:sp>
    </xdr:grpSp>
    <xdr:clientData/>
  </xdr:twoCellAnchor>
  <xdr:twoCellAnchor>
    <xdr:from>
      <xdr:col>7</xdr:col>
      <xdr:colOff>595313</xdr:colOff>
      <xdr:row>73</xdr:row>
      <xdr:rowOff>19050</xdr:rowOff>
    </xdr:from>
    <xdr:to>
      <xdr:col>9</xdr:col>
      <xdr:colOff>42862</xdr:colOff>
      <xdr:row>75</xdr:row>
      <xdr:rowOff>35960</xdr:rowOff>
    </xdr:to>
    <xdr:grpSp>
      <xdr:nvGrpSpPr>
        <xdr:cNvPr id="6" name="Group 5"/>
        <xdr:cNvGrpSpPr/>
      </xdr:nvGrpSpPr>
      <xdr:grpSpPr>
        <a:xfrm>
          <a:off x="5014913" y="4057650"/>
          <a:ext cx="876299" cy="407435"/>
          <a:chOff x="776288" y="3714750"/>
          <a:chExt cx="723899" cy="416960"/>
        </a:xfrm>
      </xdr:grpSpPr>
      <xdr:sp macro="" textlink="">
        <xdr:nvSpPr>
          <xdr:cNvPr id="7" name="TextBox 6"/>
          <xdr:cNvSpPr txBox="1"/>
        </xdr:nvSpPr>
        <xdr:spPr>
          <a:xfrm>
            <a:off x="776288" y="3714750"/>
            <a:ext cx="723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 b="1"/>
              <a:t>Online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776288" y="3867150"/>
            <a:ext cx="723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 b="1"/>
              <a:t>ONLY</a:t>
            </a:r>
          </a:p>
        </xdr:txBody>
      </xdr:sp>
    </xdr:grpSp>
    <xdr:clientData/>
  </xdr:twoCellAnchor>
  <xdr:twoCellAnchor>
    <xdr:from>
      <xdr:col>7</xdr:col>
      <xdr:colOff>419100</xdr:colOff>
      <xdr:row>84</xdr:row>
      <xdr:rowOff>142876</xdr:rowOff>
    </xdr:from>
    <xdr:to>
      <xdr:col>8</xdr:col>
      <xdr:colOff>209446</xdr:colOff>
      <xdr:row>87</xdr:row>
      <xdr:rowOff>424084</xdr:rowOff>
    </xdr:to>
    <xdr:grpSp>
      <xdr:nvGrpSpPr>
        <xdr:cNvPr id="9" name="Group 8"/>
        <xdr:cNvGrpSpPr/>
      </xdr:nvGrpSpPr>
      <xdr:grpSpPr>
        <a:xfrm>
          <a:off x="4838700" y="6296026"/>
          <a:ext cx="504721" cy="976533"/>
          <a:chOff x="4392930" y="12056746"/>
          <a:chExt cx="430426" cy="978438"/>
        </a:xfrm>
      </xdr:grpSpPr>
      <xdr:sp macro="" textlink="">
        <xdr:nvSpPr>
          <xdr:cNvPr id="10" name="Down Arrow 9"/>
          <xdr:cNvSpPr/>
        </xdr:nvSpPr>
        <xdr:spPr>
          <a:xfrm rot="11507">
            <a:off x="4392930" y="12200732"/>
            <a:ext cx="430426" cy="741567"/>
          </a:xfrm>
          <a:prstGeom prst="downArrow">
            <a:avLst/>
          </a:prstGeom>
          <a:ln>
            <a:solidFill>
              <a:schemeClr val="tx2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/>
          <xdr:cNvSpPr>
            <a:spLocks noChangeAspect="1"/>
          </xdr:cNvSpPr>
        </xdr:nvSpPr>
        <xdr:spPr>
          <a:xfrm rot="16233857">
            <a:off x="4118603" y="12356857"/>
            <a:ext cx="978438" cy="378216"/>
          </a:xfrm>
          <a:prstGeom prst="rect">
            <a:avLst/>
          </a:prstGeom>
          <a:noFill/>
        </xdr:spPr>
        <xdr:txBody>
          <a:bodyPr vertOverflow="clip" horzOverflow="clip" wrap="square" lIns="91440" tIns="45720" rIns="91440" bIns="45720">
            <a:noAutofit/>
          </a:bodyPr>
          <a:lstStyle/>
          <a:p>
            <a:pPr algn="ctr"/>
            <a:r>
              <a:rPr lang="en-US" sz="180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then</a:t>
            </a:r>
            <a:r>
              <a:rPr lang="en-US" sz="120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...</a:t>
            </a:r>
          </a:p>
        </xdr:txBody>
      </xdr:sp>
    </xdr:grpSp>
    <xdr:clientData/>
  </xdr:twoCellAnchor>
  <xdr:twoCellAnchor>
    <xdr:from>
      <xdr:col>12</xdr:col>
      <xdr:colOff>266700</xdr:colOff>
      <xdr:row>70</xdr:row>
      <xdr:rowOff>161923</xdr:rowOff>
    </xdr:from>
    <xdr:to>
      <xdr:col>14</xdr:col>
      <xdr:colOff>681512</xdr:colOff>
      <xdr:row>89</xdr:row>
      <xdr:rowOff>100348</xdr:rowOff>
    </xdr:to>
    <xdr:sp macro="" textlink="">
      <xdr:nvSpPr>
        <xdr:cNvPr id="12" name="Curved Up Arrow 11"/>
        <xdr:cNvSpPr/>
      </xdr:nvSpPr>
      <xdr:spPr>
        <a:xfrm rot="17108916">
          <a:off x="6762819" y="4676704"/>
          <a:ext cx="4729500" cy="1738787"/>
        </a:xfrm>
        <a:prstGeom prst="curvedUpArrow">
          <a:avLst/>
        </a:prstGeom>
        <a:solidFill>
          <a:schemeClr val="accent1"/>
        </a:solidFill>
        <a:ln>
          <a:solidFill>
            <a:schemeClr val="tx2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93760</xdr:colOff>
      <xdr:row>72</xdr:row>
      <xdr:rowOff>53472</xdr:rowOff>
    </xdr:from>
    <xdr:to>
      <xdr:col>7</xdr:col>
      <xdr:colOff>49288</xdr:colOff>
      <xdr:row>75</xdr:row>
      <xdr:rowOff>59383</xdr:rowOff>
    </xdr:to>
    <xdr:sp macro="" textlink="">
      <xdr:nvSpPr>
        <xdr:cNvPr id="13" name="Curved Up Arrow 12"/>
        <xdr:cNvSpPr/>
      </xdr:nvSpPr>
      <xdr:spPr>
        <a:xfrm rot="10362768" flipH="1">
          <a:off x="2370235" y="3844422"/>
          <a:ext cx="2098653" cy="644086"/>
        </a:xfrm>
        <a:prstGeom prst="curvedUpArrow">
          <a:avLst/>
        </a:prstGeom>
        <a:solidFill>
          <a:srgbClr val="4F81BD"/>
        </a:solidFill>
        <a:ln w="25400" cap="flat" cmpd="sng" algn="ctr">
          <a:solidFill>
            <a:srgbClr val="1F497D"/>
          </a:solidFill>
          <a:prstDash val="solid"/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171449</xdr:colOff>
      <xdr:row>2</xdr:row>
      <xdr:rowOff>57150</xdr:rowOff>
    </xdr:from>
    <xdr:to>
      <xdr:col>18</xdr:col>
      <xdr:colOff>485774</xdr:colOff>
      <xdr:row>71</xdr:row>
      <xdr:rowOff>142875</xdr:rowOff>
    </xdr:to>
    <xdr:sp macro="" textlink="">
      <xdr:nvSpPr>
        <xdr:cNvPr id="14" name="Rectangle 13"/>
        <xdr:cNvSpPr/>
      </xdr:nvSpPr>
      <xdr:spPr>
        <a:xfrm>
          <a:off x="9486899" y="981075"/>
          <a:ext cx="2981325" cy="2343150"/>
        </a:xfrm>
        <a:prstGeom prst="rect">
          <a:avLst/>
        </a:prstGeom>
        <a:solidFill>
          <a:srgbClr val="C3DD8F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This worksheet is meant as an </a:t>
          </a:r>
          <a:r>
            <a:rPr lang="en-US" sz="1800" b="1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ESTIMATE ONLY!</a:t>
          </a:r>
        </a:p>
        <a:p>
          <a:pPr algn="ctr"/>
          <a:endParaRPr lang="en-US" sz="1400" b="1" i="1" baseline="0">
            <a:solidFill>
              <a:sysClr val="windowText" lastClr="000000"/>
            </a:solidFill>
            <a:latin typeface="Calibri Light" panose="020F0302020204030204" pitchFamily="34" charset="0"/>
          </a:endParaRP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The VA is the ultimate authority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when determining your enrollment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level for any period of time.</a:t>
          </a:r>
          <a:endParaRPr lang="en-US" sz="1400" b="0" i="1">
            <a:solidFill>
              <a:sysClr val="windowText" lastClr="000000"/>
            </a:solidFill>
            <a:latin typeface="Calibri Light" panose="020F03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nefits.va.gov/GIBILL/resources/benefits_resources/rate_tables.asp" TargetMode="External"/><Relationship Id="rId1" Type="http://schemas.openxmlformats.org/officeDocument/2006/relationships/hyperlink" Target="http://www.defensetravel.dod.mil/site/bahCalc.cf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2"/>
  <sheetViews>
    <sheetView showGridLines="0" workbookViewId="0">
      <selection activeCell="D5" sqref="D5"/>
    </sheetView>
  </sheetViews>
  <sheetFormatPr defaultRowHeight="18.75" x14ac:dyDescent="0.25"/>
  <cols>
    <col min="1" max="1" width="9.140625" style="64"/>
    <col min="2" max="2" width="9.140625" style="66" customWidth="1"/>
    <col min="3" max="3" width="41.5703125" style="66" customWidth="1"/>
    <col min="4" max="4" width="11.5703125" style="3" bestFit="1" customWidth="1"/>
    <col min="5" max="7" width="9.140625" style="3" customWidth="1"/>
    <col min="8" max="19" width="9.140625" style="3"/>
    <col min="20" max="16384" width="9.140625" style="64"/>
  </cols>
  <sheetData>
    <row r="4" spans="3:4" ht="42" customHeight="1" x14ac:dyDescent="0.25">
      <c r="C4" s="133" t="s">
        <v>46</v>
      </c>
      <c r="D4" s="133"/>
    </row>
    <row r="5" spans="3:4" ht="18.75" customHeight="1" x14ac:dyDescent="0.3">
      <c r="C5" s="72" t="s">
        <v>64</v>
      </c>
      <c r="D5" s="73" t="s">
        <v>13</v>
      </c>
    </row>
    <row r="6" spans="3:4" ht="18.75" customHeight="1" x14ac:dyDescent="0.3">
      <c r="C6" s="72" t="s">
        <v>65</v>
      </c>
      <c r="D6" s="76" t="s">
        <v>14</v>
      </c>
    </row>
    <row r="7" spans="3:4" x14ac:dyDescent="0.3">
      <c r="C7" s="72" t="s">
        <v>68</v>
      </c>
      <c r="D7" s="74" t="s">
        <v>50</v>
      </c>
    </row>
    <row r="8" spans="3:4" x14ac:dyDescent="0.3">
      <c r="C8" s="72" t="s">
        <v>70</v>
      </c>
      <c r="D8" s="74" t="s">
        <v>50</v>
      </c>
    </row>
    <row r="9" spans="3:4" x14ac:dyDescent="0.3">
      <c r="C9" s="72" t="s">
        <v>71</v>
      </c>
      <c r="D9" s="74" t="s">
        <v>50</v>
      </c>
    </row>
    <row r="10" spans="3:4" x14ac:dyDescent="0.3">
      <c r="C10" s="72" t="s">
        <v>72</v>
      </c>
      <c r="D10" s="74" t="s">
        <v>50</v>
      </c>
    </row>
    <row r="11" spans="3:4" x14ac:dyDescent="0.3">
      <c r="C11" s="72" t="s">
        <v>66</v>
      </c>
      <c r="D11" s="75" t="s">
        <v>15</v>
      </c>
    </row>
    <row r="12" spans="3:4" x14ac:dyDescent="0.3">
      <c r="C12" s="72" t="s">
        <v>69</v>
      </c>
      <c r="D12" s="75" t="s">
        <v>15</v>
      </c>
    </row>
    <row r="13" spans="3:4" x14ac:dyDescent="0.3">
      <c r="C13" s="72" t="s">
        <v>67</v>
      </c>
      <c r="D13" s="75" t="s">
        <v>15</v>
      </c>
    </row>
    <row r="14" spans="3:4" x14ac:dyDescent="0.3">
      <c r="C14" s="72" t="s">
        <v>73</v>
      </c>
      <c r="D14" s="77" t="s">
        <v>49</v>
      </c>
    </row>
    <row r="17" spans="3:8" x14ac:dyDescent="0.25">
      <c r="H17" s="64"/>
    </row>
    <row r="18" spans="3:8" ht="43.5" customHeight="1" thickBot="1" x14ac:dyDescent="0.3">
      <c r="C18" s="132" t="s">
        <v>45</v>
      </c>
      <c r="D18" s="132"/>
    </row>
    <row r="19" spans="3:8" x14ac:dyDescent="0.25">
      <c r="C19" s="67" t="s">
        <v>47</v>
      </c>
      <c r="D19" s="69">
        <v>2017</v>
      </c>
      <c r="F19" s="78" t="s">
        <v>53</v>
      </c>
    </row>
    <row r="20" spans="3:8" x14ac:dyDescent="0.25">
      <c r="C20" s="70" t="s">
        <v>62</v>
      </c>
      <c r="D20" s="68">
        <v>1494</v>
      </c>
      <c r="F20" s="79" t="s">
        <v>51</v>
      </c>
    </row>
    <row r="21" spans="3:8" ht="19.5" thickBot="1" x14ac:dyDescent="0.3">
      <c r="C21" s="71" t="s">
        <v>48</v>
      </c>
      <c r="D21" s="131">
        <v>805.5</v>
      </c>
      <c r="F21" s="78" t="s">
        <v>52</v>
      </c>
    </row>
    <row r="22" spans="3:8" x14ac:dyDescent="0.25">
      <c r="F22" s="79" t="s">
        <v>74</v>
      </c>
    </row>
  </sheetData>
  <sheetProtection algorithmName="SHA-512" hashValue="2u2XFmbS5c8+45Az+YIGD1cItl3NUlimtU0UZlr4cN+LmMnieRr7AejRUuA6UB90S73nGFopWqPNG7L/RWKRmg==" saltValue="efzS0JXudHqtMsx45ACUqA==" spinCount="100000" sheet="1" objects="1" scenarios="1"/>
  <mergeCells count="2">
    <mergeCell ref="C18:D18"/>
    <mergeCell ref="C4:D4"/>
  </mergeCells>
  <hyperlinks>
    <hyperlink ref="F20" r:id="rId1"/>
    <hyperlink ref="F2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6"/>
  <sheetViews>
    <sheetView workbookViewId="0">
      <selection activeCell="F5" sqref="F5"/>
    </sheetView>
  </sheetViews>
  <sheetFormatPr defaultRowHeight="15.75" x14ac:dyDescent="0.25"/>
  <cols>
    <col min="1" max="1" width="9.140625" style="89"/>
    <col min="2" max="2" width="7.28515625" style="93" bestFit="1" customWidth="1"/>
    <col min="3" max="4" width="28.85546875" style="93" bestFit="1" customWidth="1"/>
    <col min="5" max="5" width="7.28515625" style="90" bestFit="1" customWidth="1"/>
    <col min="6" max="6" width="14.85546875" style="90" customWidth="1"/>
    <col min="7" max="7" width="23.28515625" style="90" customWidth="1"/>
    <col min="8" max="8" width="7.28515625" style="90" bestFit="1" customWidth="1"/>
    <col min="9" max="10" width="13" style="90" customWidth="1"/>
    <col min="11" max="11" width="7.28515625" style="90" bestFit="1" customWidth="1"/>
    <col min="12" max="13" width="13" style="90" customWidth="1"/>
    <col min="14" max="18" width="9.140625" style="90"/>
    <col min="19" max="30" width="9.140625" style="92"/>
    <col min="31" max="16384" width="9.140625" style="93"/>
  </cols>
  <sheetData>
    <row r="1" spans="2:30" s="89" customFormat="1" ht="16.5" thickBot="1" x14ac:dyDescent="0.3"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2:30" ht="16.5" thickBot="1" x14ac:dyDescent="0.3">
      <c r="B2" s="91" t="s">
        <v>21</v>
      </c>
      <c r="C2" s="2" t="s">
        <v>32</v>
      </c>
      <c r="D2" s="1" t="s">
        <v>22</v>
      </c>
      <c r="F2" s="4" t="s">
        <v>33</v>
      </c>
    </row>
    <row r="3" spans="2:30" x14ac:dyDescent="0.25">
      <c r="B3" s="94">
        <v>1</v>
      </c>
      <c r="C3" s="95" t="s">
        <v>57</v>
      </c>
      <c r="D3" s="96" t="s">
        <v>26</v>
      </c>
      <c r="F3" s="97" t="s">
        <v>25</v>
      </c>
    </row>
    <row r="4" spans="2:30" x14ac:dyDescent="0.25">
      <c r="B4" s="98">
        <v>0.9</v>
      </c>
      <c r="C4" s="99" t="s">
        <v>58</v>
      </c>
      <c r="D4" s="100" t="s">
        <v>27</v>
      </c>
    </row>
    <row r="5" spans="2:30" x14ac:dyDescent="0.25">
      <c r="B5" s="98">
        <v>0.8</v>
      </c>
      <c r="C5" s="99" t="s">
        <v>59</v>
      </c>
      <c r="D5" s="100" t="s">
        <v>28</v>
      </c>
      <c r="F5" s="80" t="s">
        <v>13</v>
      </c>
      <c r="G5" s="101" t="s">
        <v>41</v>
      </c>
      <c r="H5" s="102"/>
    </row>
    <row r="6" spans="2:30" x14ac:dyDescent="0.25">
      <c r="B6" s="98">
        <v>0.7</v>
      </c>
      <c r="C6" s="99" t="s">
        <v>60</v>
      </c>
      <c r="D6" s="100" t="s">
        <v>29</v>
      </c>
      <c r="F6" s="81" t="s">
        <v>14</v>
      </c>
      <c r="G6" s="103" t="s">
        <v>54</v>
      </c>
      <c r="H6" s="102"/>
    </row>
    <row r="7" spans="2:30" x14ac:dyDescent="0.25">
      <c r="B7" s="98">
        <v>0.6</v>
      </c>
      <c r="C7" s="99" t="s">
        <v>61</v>
      </c>
      <c r="D7" s="100" t="s">
        <v>30</v>
      </c>
      <c r="F7" s="82" t="s">
        <v>50</v>
      </c>
      <c r="G7" s="103" t="s">
        <v>42</v>
      </c>
      <c r="H7" s="102"/>
    </row>
    <row r="8" spans="2:30" x14ac:dyDescent="0.25">
      <c r="B8" s="98">
        <v>0.5</v>
      </c>
      <c r="C8" s="99" t="s">
        <v>12</v>
      </c>
      <c r="D8" s="100" t="s">
        <v>12</v>
      </c>
      <c r="F8" s="83" t="s">
        <v>15</v>
      </c>
      <c r="G8" s="103" t="s">
        <v>43</v>
      </c>
      <c r="H8" s="102"/>
    </row>
    <row r="9" spans="2:30" x14ac:dyDescent="0.25">
      <c r="B9" s="98">
        <v>0.4</v>
      </c>
      <c r="C9" s="99" t="s">
        <v>12</v>
      </c>
      <c r="D9" s="100" t="s">
        <v>12</v>
      </c>
      <c r="F9" s="84" t="s">
        <v>49</v>
      </c>
      <c r="G9" s="103" t="s">
        <v>55</v>
      </c>
      <c r="H9" s="102"/>
    </row>
    <row r="10" spans="2:30" x14ac:dyDescent="0.25">
      <c r="B10" s="98">
        <v>0.3</v>
      </c>
      <c r="C10" s="99" t="s">
        <v>12</v>
      </c>
      <c r="D10" s="100" t="s">
        <v>12</v>
      </c>
      <c r="F10" s="85"/>
      <c r="G10" s="104"/>
      <c r="H10" s="102"/>
    </row>
    <row r="11" spans="2:30" x14ac:dyDescent="0.25">
      <c r="B11" s="98">
        <v>0.2</v>
      </c>
      <c r="C11" s="99" t="s">
        <v>12</v>
      </c>
      <c r="D11" s="100" t="s">
        <v>12</v>
      </c>
      <c r="F11" s="105"/>
    </row>
    <row r="12" spans="2:30" x14ac:dyDescent="0.25">
      <c r="B12" s="98">
        <v>0.1</v>
      </c>
      <c r="C12" s="99" t="s">
        <v>12</v>
      </c>
      <c r="D12" s="100" t="s">
        <v>12</v>
      </c>
      <c r="F12" s="86"/>
    </row>
    <row r="13" spans="2:30" ht="16.5" thickBot="1" x14ac:dyDescent="0.3">
      <c r="B13" s="106">
        <v>0</v>
      </c>
      <c r="C13" s="107" t="s">
        <v>12</v>
      </c>
      <c r="D13" s="108" t="s">
        <v>12</v>
      </c>
      <c r="F13" s="86"/>
    </row>
    <row r="14" spans="2:30" s="89" customFormat="1" x14ac:dyDescent="0.25">
      <c r="E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</row>
    <row r="15" spans="2:30" s="89" customFormat="1" x14ac:dyDescent="0.25"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2:30" s="89" customFormat="1" x14ac:dyDescent="0.25"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</row>
    <row r="17" spans="5:30" s="89" customFormat="1" x14ac:dyDescent="0.25"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5:30" s="89" customFormat="1" x14ac:dyDescent="0.25"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</row>
    <row r="19" spans="5:30" s="89" customFormat="1" x14ac:dyDescent="0.25"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5:30" s="89" customFormat="1" x14ac:dyDescent="0.25"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</row>
    <row r="21" spans="5:30" s="89" customFormat="1" x14ac:dyDescent="0.25"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5:30" s="89" customFormat="1" x14ac:dyDescent="0.25"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5:30" s="89" customFormat="1" x14ac:dyDescent="0.25"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5:30" s="89" customFormat="1" x14ac:dyDescent="0.25"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</row>
    <row r="25" spans="5:30" s="89" customFormat="1" x14ac:dyDescent="0.25"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5:30" s="89" customFormat="1" x14ac:dyDescent="0.25"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</row>
    <row r="27" spans="5:30" s="89" customFormat="1" x14ac:dyDescent="0.25"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5:30" s="89" customFormat="1" x14ac:dyDescent="0.25"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</row>
    <row r="29" spans="5:30" s="89" customFormat="1" x14ac:dyDescent="0.25"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5:30" s="89" customFormat="1" x14ac:dyDescent="0.25"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</row>
    <row r="31" spans="5:30" s="89" customFormat="1" x14ac:dyDescent="0.25"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spans="5:30" s="89" customFormat="1" x14ac:dyDescent="0.25"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</row>
    <row r="33" spans="5:30" s="89" customFormat="1" x14ac:dyDescent="0.25"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</row>
    <row r="34" spans="5:30" s="89" customFormat="1" x14ac:dyDescent="0.25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</row>
    <row r="35" spans="5:30" s="89" customFormat="1" x14ac:dyDescent="0.25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5:30" s="89" customFormat="1" x14ac:dyDescent="0.25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</row>
    <row r="37" spans="5:30" s="89" customFormat="1" x14ac:dyDescent="0.25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5:30" s="89" customFormat="1" x14ac:dyDescent="0.25"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5:30" s="89" customFormat="1" x14ac:dyDescent="0.25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5:30" s="89" customFormat="1" x14ac:dyDescent="0.25"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5:30" s="89" customFormat="1" x14ac:dyDescent="0.25"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5:30" s="89" customFormat="1" x14ac:dyDescent="0.25"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5:30" s="89" customFormat="1" x14ac:dyDescent="0.25"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</row>
    <row r="44" spans="5:30" s="89" customFormat="1" x14ac:dyDescent="0.25"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</row>
    <row r="45" spans="5:30" s="89" customFormat="1" x14ac:dyDescent="0.25"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</row>
    <row r="46" spans="5:30" s="89" customFormat="1" x14ac:dyDescent="0.25"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</row>
  </sheetData>
  <sheetProtection algorithmName="SHA-512" hashValue="HYe/ff+bGemPinwit76wQUgn96zd77dXKBd7jCORP2tXVleRQcRtFCro/wOrd8exFDQFVkpwNAIHxR1L+djwuA==" saltValue="CJAx6OZ/N99gK7MMG/EL6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topLeftCell="I9" zoomScaleNormal="100" workbookViewId="0">
      <selection activeCell="U77" sqref="U77"/>
    </sheetView>
  </sheetViews>
  <sheetFormatPr defaultColWidth="9.140625" defaultRowHeight="15" x14ac:dyDescent="0.25"/>
  <cols>
    <col min="1" max="1" width="2" style="9" customWidth="1"/>
    <col min="2" max="13" width="10.7109375" style="21" customWidth="1"/>
    <col min="14" max="14" width="9.140625" style="9"/>
    <col min="15" max="15" width="13.28515625" style="9" customWidth="1"/>
    <col min="16" max="16" width="10.7109375" style="9" customWidth="1"/>
    <col min="17" max="18" width="8" style="9" customWidth="1"/>
    <col min="19" max="19" width="11.5703125" style="9" bestFit="1" customWidth="1"/>
    <col min="20" max="20" width="8" style="21" customWidth="1"/>
    <col min="21" max="16384" width="9.140625" style="21"/>
  </cols>
  <sheetData>
    <row r="1" spans="1:20" s="7" customFormat="1" ht="45.75" customHeight="1" x14ac:dyDescent="0.25">
      <c r="A1" s="5"/>
      <c r="B1" s="5"/>
      <c r="C1" s="6"/>
      <c r="D1" s="6"/>
      <c r="E1" s="6"/>
      <c r="F1" s="177" t="s">
        <v>16</v>
      </c>
      <c r="G1" s="177"/>
      <c r="H1" s="177"/>
      <c r="I1" s="177"/>
      <c r="J1" s="6"/>
      <c r="K1" s="6"/>
      <c r="L1" s="6"/>
      <c r="M1" s="6"/>
      <c r="N1" s="5"/>
      <c r="O1" s="5"/>
      <c r="P1" s="5"/>
      <c r="Q1" s="5"/>
      <c r="R1" s="5"/>
      <c r="S1" s="5"/>
      <c r="T1" s="5"/>
    </row>
    <row r="2" spans="1:20" s="9" customFormat="1" ht="27" thickBot="1" x14ac:dyDescent="0.45">
      <c r="A2" s="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8"/>
      <c r="O2" s="8"/>
      <c r="P2" s="8"/>
      <c r="Q2" s="8"/>
      <c r="R2" s="8"/>
      <c r="S2" s="8"/>
      <c r="T2" s="8"/>
    </row>
    <row r="3" spans="1:20" s="130" customFormat="1" ht="15.95" customHeight="1" x14ac:dyDescent="0.25">
      <c r="A3" s="129"/>
      <c r="B3" s="179" t="str">
        <f>'Enter Dates &amp; BAH Rates HERE'!C5</f>
        <v>May 30th - August 19th, 2017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129"/>
      <c r="O3" s="56"/>
      <c r="P3" s="56"/>
      <c r="Q3" s="56"/>
      <c r="R3" s="56"/>
      <c r="S3" s="56"/>
      <c r="T3" s="129"/>
    </row>
    <row r="4" spans="1:20" s="14" customFormat="1" ht="18.75" hidden="1" x14ac:dyDescent="0.2">
      <c r="A4" s="12"/>
      <c r="B4" s="44">
        <f t="shared" ref="B4:M4" si="0">$H$76</f>
        <v>0</v>
      </c>
      <c r="C4" s="13">
        <f t="shared" si="0"/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45">
        <f t="shared" si="0"/>
        <v>0</v>
      </c>
      <c r="N4" s="12"/>
      <c r="O4" s="56"/>
      <c r="P4" s="56"/>
      <c r="Q4" s="56"/>
      <c r="R4" s="56"/>
      <c r="S4" s="56"/>
      <c r="T4" s="12"/>
    </row>
    <row r="5" spans="1:20" s="14" customFormat="1" ht="18.75" hidden="1" x14ac:dyDescent="0.2">
      <c r="A5" s="12"/>
      <c r="B5" s="44">
        <f t="shared" ref="B5:M5" si="1">$I$76</f>
        <v>0</v>
      </c>
      <c r="C5" s="13">
        <f t="shared" si="1"/>
        <v>0</v>
      </c>
      <c r="D5" s="13">
        <f t="shared" si="1"/>
        <v>0</v>
      </c>
      <c r="E5" s="13">
        <f t="shared" si="1"/>
        <v>0</v>
      </c>
      <c r="F5" s="13">
        <f t="shared" si="1"/>
        <v>0</v>
      </c>
      <c r="G5" s="13">
        <f t="shared" si="1"/>
        <v>0</v>
      </c>
      <c r="H5" s="13">
        <f t="shared" si="1"/>
        <v>0</v>
      </c>
      <c r="I5" s="13">
        <f t="shared" si="1"/>
        <v>0</v>
      </c>
      <c r="J5" s="13">
        <f t="shared" si="1"/>
        <v>0</v>
      </c>
      <c r="K5" s="13">
        <f t="shared" si="1"/>
        <v>0</v>
      </c>
      <c r="L5" s="13">
        <f t="shared" si="1"/>
        <v>0</v>
      </c>
      <c r="M5" s="45">
        <f t="shared" si="1"/>
        <v>0</v>
      </c>
      <c r="N5" s="12"/>
      <c r="O5" s="56"/>
      <c r="P5" s="56"/>
      <c r="Q5" s="56"/>
      <c r="R5" s="56"/>
      <c r="S5" s="56"/>
      <c r="T5" s="12"/>
    </row>
    <row r="6" spans="1:20" s="14" customFormat="1" ht="18.75" hidden="1" x14ac:dyDescent="0.2">
      <c r="A6" s="12"/>
      <c r="B6" s="46">
        <f t="shared" ref="B6:M6" si="2">SUM(B4:B5)</f>
        <v>0</v>
      </c>
      <c r="C6" s="15">
        <f t="shared" si="2"/>
        <v>0</v>
      </c>
      <c r="D6" s="15">
        <f t="shared" si="2"/>
        <v>0</v>
      </c>
      <c r="E6" s="15">
        <f t="shared" si="2"/>
        <v>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47">
        <f t="shared" si="2"/>
        <v>0</v>
      </c>
      <c r="N6" s="12"/>
      <c r="O6" s="56"/>
      <c r="P6" s="56"/>
      <c r="Q6" s="56"/>
      <c r="R6" s="56"/>
      <c r="S6" s="56"/>
      <c r="T6" s="12"/>
    </row>
    <row r="7" spans="1:20" s="14" customFormat="1" ht="18.75" hidden="1" x14ac:dyDescent="0.2">
      <c r="A7" s="12"/>
      <c r="B7" s="44" t="s">
        <v>17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  <c r="H7" s="13" t="s">
        <v>17</v>
      </c>
      <c r="I7" s="13" t="s">
        <v>17</v>
      </c>
      <c r="J7" s="13" t="s">
        <v>17</v>
      </c>
      <c r="K7" s="13" t="s">
        <v>17</v>
      </c>
      <c r="L7" s="13" t="s">
        <v>17</v>
      </c>
      <c r="M7" s="45" t="s">
        <v>17</v>
      </c>
      <c r="N7" s="12"/>
      <c r="O7" s="56"/>
      <c r="P7" s="56"/>
      <c r="Q7" s="56"/>
      <c r="R7" s="56"/>
      <c r="S7" s="56"/>
      <c r="T7" s="12"/>
    </row>
    <row r="8" spans="1:20" s="14" customFormat="1" ht="18.75" hidden="1" x14ac:dyDescent="0.2">
      <c r="A8" s="12"/>
      <c r="B8" s="48">
        <f t="shared" ref="B8:M8" si="3">MIN(1, B6/8)</f>
        <v>0</v>
      </c>
      <c r="C8" s="16">
        <f t="shared" si="3"/>
        <v>0</v>
      </c>
      <c r="D8" s="16">
        <f t="shared" si="3"/>
        <v>0</v>
      </c>
      <c r="E8" s="16">
        <f t="shared" si="3"/>
        <v>0</v>
      </c>
      <c r="F8" s="16">
        <f t="shared" si="3"/>
        <v>0</v>
      </c>
      <c r="G8" s="16">
        <f t="shared" si="3"/>
        <v>0</v>
      </c>
      <c r="H8" s="16">
        <f t="shared" si="3"/>
        <v>0</v>
      </c>
      <c r="I8" s="16">
        <f t="shared" si="3"/>
        <v>0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49">
        <f t="shared" si="3"/>
        <v>0</v>
      </c>
      <c r="N8" s="12"/>
      <c r="O8" s="56"/>
      <c r="P8" s="56"/>
      <c r="Q8" s="56"/>
      <c r="R8" s="56"/>
      <c r="S8" s="56"/>
      <c r="T8" s="12"/>
    </row>
    <row r="9" spans="1:20" s="11" customFormat="1" ht="15.95" customHeight="1" x14ac:dyDescent="0.25">
      <c r="A9" s="10"/>
      <c r="B9" s="125"/>
      <c r="C9" s="122"/>
      <c r="D9" s="38"/>
      <c r="E9" s="38"/>
      <c r="F9" s="184" t="str">
        <f>'Enter Dates &amp; BAH Rates HERE'!C6</f>
        <v>June 26th - August 19th, 2017</v>
      </c>
      <c r="G9" s="184"/>
      <c r="H9" s="184"/>
      <c r="I9" s="184"/>
      <c r="J9" s="184"/>
      <c r="K9" s="184"/>
      <c r="L9" s="184"/>
      <c r="M9" s="185"/>
      <c r="N9" s="10"/>
      <c r="O9" s="56"/>
      <c r="P9" s="56"/>
      <c r="Q9" s="56"/>
      <c r="R9" s="56"/>
      <c r="S9" s="56"/>
      <c r="T9" s="10"/>
    </row>
    <row r="10" spans="1:20" s="14" customFormat="1" ht="18.75" hidden="1" x14ac:dyDescent="0.2">
      <c r="A10" s="12"/>
      <c r="B10" s="52"/>
      <c r="C10" s="17"/>
      <c r="D10" s="17"/>
      <c r="E10" s="17"/>
      <c r="F10" s="13">
        <f t="shared" ref="F10:M10" si="4">$H$77</f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4"/>
        <v>0</v>
      </c>
      <c r="M10" s="45">
        <f t="shared" si="4"/>
        <v>0</v>
      </c>
      <c r="N10" s="12"/>
      <c r="O10" s="56"/>
      <c r="P10" s="56"/>
      <c r="Q10" s="56"/>
      <c r="R10" s="56"/>
      <c r="S10" s="56"/>
      <c r="T10" s="12"/>
    </row>
    <row r="11" spans="1:20" s="14" customFormat="1" ht="18.75" hidden="1" x14ac:dyDescent="0.2">
      <c r="A11" s="12"/>
      <c r="B11" s="52"/>
      <c r="C11" s="17"/>
      <c r="D11" s="17"/>
      <c r="E11" s="17"/>
      <c r="F11" s="13">
        <f t="shared" ref="F11:M11" si="5">$I$77</f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3">
        <f t="shared" si="5"/>
        <v>0</v>
      </c>
      <c r="M11" s="45">
        <f t="shared" si="5"/>
        <v>0</v>
      </c>
      <c r="N11" s="12"/>
      <c r="O11" s="56"/>
      <c r="P11" s="56"/>
      <c r="Q11" s="56"/>
      <c r="R11" s="56"/>
      <c r="S11" s="56"/>
      <c r="T11" s="12"/>
    </row>
    <row r="12" spans="1:20" s="14" customFormat="1" ht="18.75" hidden="1" x14ac:dyDescent="0.2">
      <c r="A12" s="12"/>
      <c r="B12" s="126"/>
      <c r="C12" s="117"/>
      <c r="D12" s="117"/>
      <c r="E12" s="117"/>
      <c r="F12" s="15">
        <f>SUM(F10:F11)</f>
        <v>0</v>
      </c>
      <c r="G12" s="15">
        <f>SUM(G10:G11)</f>
        <v>0</v>
      </c>
      <c r="H12" s="15">
        <f>SUM(H10:H11)</f>
        <v>0</v>
      </c>
      <c r="I12" s="15">
        <f>SUM(I10:I11)</f>
        <v>0</v>
      </c>
      <c r="J12" s="15">
        <f t="shared" ref="J12:M12" si="6">SUM(J10:J11)</f>
        <v>0</v>
      </c>
      <c r="K12" s="15">
        <f t="shared" si="6"/>
        <v>0</v>
      </c>
      <c r="L12" s="15">
        <f t="shared" si="6"/>
        <v>0</v>
      </c>
      <c r="M12" s="47">
        <f t="shared" si="6"/>
        <v>0</v>
      </c>
      <c r="N12" s="12"/>
      <c r="O12" s="56"/>
      <c r="P12" s="56"/>
      <c r="Q12" s="56"/>
      <c r="R12" s="56"/>
      <c r="S12" s="56"/>
      <c r="T12" s="12"/>
    </row>
    <row r="13" spans="1:20" s="14" customFormat="1" ht="18.75" hidden="1" x14ac:dyDescent="0.2">
      <c r="A13" s="12"/>
      <c r="B13" s="52"/>
      <c r="C13" s="17"/>
      <c r="D13" s="17"/>
      <c r="E13" s="17"/>
      <c r="F13" s="13" t="s">
        <v>18</v>
      </c>
      <c r="G13" s="13" t="s">
        <v>18</v>
      </c>
      <c r="H13" s="13" t="s">
        <v>18</v>
      </c>
      <c r="I13" s="13" t="s">
        <v>18</v>
      </c>
      <c r="J13" s="13" t="s">
        <v>18</v>
      </c>
      <c r="K13" s="13" t="s">
        <v>18</v>
      </c>
      <c r="L13" s="13" t="s">
        <v>18</v>
      </c>
      <c r="M13" s="45" t="s">
        <v>18</v>
      </c>
      <c r="N13" s="12"/>
      <c r="O13" s="56"/>
      <c r="P13" s="56"/>
      <c r="Q13" s="56"/>
      <c r="R13" s="56"/>
      <c r="S13" s="56"/>
      <c r="T13" s="12"/>
    </row>
    <row r="14" spans="1:20" s="14" customFormat="1" ht="18.75" hidden="1" x14ac:dyDescent="0.2">
      <c r="A14" s="12"/>
      <c r="B14" s="121"/>
      <c r="C14" s="118"/>
      <c r="D14" s="118"/>
      <c r="E14" s="118"/>
      <c r="F14" s="16">
        <f>MIN(1, F12/6)</f>
        <v>0</v>
      </c>
      <c r="G14" s="16">
        <f>MIN(1, G12/6)</f>
        <v>0</v>
      </c>
      <c r="H14" s="16">
        <f>MIN(1, H12/6)</f>
        <v>0</v>
      </c>
      <c r="I14" s="16">
        <f>MIN(1, I12/6)</f>
        <v>0</v>
      </c>
      <c r="J14" s="16">
        <f t="shared" ref="J14:M14" si="7">MIN(1, J12/6)</f>
        <v>0</v>
      </c>
      <c r="K14" s="16">
        <f t="shared" si="7"/>
        <v>0</v>
      </c>
      <c r="L14" s="16">
        <f t="shared" si="7"/>
        <v>0</v>
      </c>
      <c r="M14" s="49">
        <f t="shared" si="7"/>
        <v>0</v>
      </c>
      <c r="N14" s="12"/>
      <c r="O14" s="56"/>
      <c r="P14" s="56"/>
      <c r="Q14" s="56"/>
      <c r="R14" s="56"/>
      <c r="S14" s="56"/>
      <c r="T14" s="12"/>
    </row>
    <row r="15" spans="1:20" s="11" customFormat="1" ht="15.95" customHeight="1" x14ac:dyDescent="0.25">
      <c r="A15" s="10"/>
      <c r="B15" s="186" t="str">
        <f>'Enter Dates &amp; BAH Rates HERE'!C7</f>
        <v>May 30th - July 8th, 2017</v>
      </c>
      <c r="C15" s="187"/>
      <c r="D15" s="187"/>
      <c r="E15" s="187"/>
      <c r="F15" s="188"/>
      <c r="G15" s="188"/>
      <c r="H15" s="38"/>
      <c r="I15" s="38"/>
      <c r="J15" s="38"/>
      <c r="K15" s="38"/>
      <c r="L15" s="38"/>
      <c r="M15" s="124"/>
      <c r="N15" s="10"/>
      <c r="O15" s="56"/>
      <c r="P15" s="56"/>
      <c r="Q15" s="56"/>
      <c r="R15" s="56"/>
      <c r="S15" s="56"/>
      <c r="T15" s="10"/>
    </row>
    <row r="16" spans="1:20" s="14" customFormat="1" ht="18.75" hidden="1" x14ac:dyDescent="0.2">
      <c r="A16" s="12"/>
      <c r="B16" s="44">
        <f t="shared" ref="B16:G16" si="8">$H$78</f>
        <v>0</v>
      </c>
      <c r="C16" s="13">
        <f t="shared" si="8"/>
        <v>0</v>
      </c>
      <c r="D16" s="13">
        <f t="shared" si="8"/>
        <v>0</v>
      </c>
      <c r="E16" s="13">
        <f t="shared" si="8"/>
        <v>0</v>
      </c>
      <c r="F16" s="13">
        <f t="shared" si="8"/>
        <v>0</v>
      </c>
      <c r="G16" s="13">
        <f t="shared" si="8"/>
        <v>0</v>
      </c>
      <c r="H16" s="17"/>
      <c r="I16" s="17"/>
      <c r="J16" s="17"/>
      <c r="K16" s="17"/>
      <c r="L16" s="17"/>
      <c r="M16" s="50"/>
      <c r="N16" s="12"/>
      <c r="O16" s="56"/>
      <c r="P16" s="56"/>
      <c r="Q16" s="56"/>
      <c r="R16" s="56"/>
      <c r="S16" s="56"/>
      <c r="T16" s="12"/>
    </row>
    <row r="17" spans="1:20" s="14" customFormat="1" ht="18.75" hidden="1" x14ac:dyDescent="0.2">
      <c r="A17" s="12"/>
      <c r="B17" s="44">
        <f t="shared" ref="B17:G17" si="9">$I$78</f>
        <v>0</v>
      </c>
      <c r="C17" s="13">
        <f t="shared" si="9"/>
        <v>0</v>
      </c>
      <c r="D17" s="13">
        <f t="shared" si="9"/>
        <v>0</v>
      </c>
      <c r="E17" s="13">
        <f t="shared" si="9"/>
        <v>0</v>
      </c>
      <c r="F17" s="13">
        <f t="shared" si="9"/>
        <v>0</v>
      </c>
      <c r="G17" s="13">
        <f t="shared" si="9"/>
        <v>0</v>
      </c>
      <c r="H17" s="17"/>
      <c r="I17" s="17"/>
      <c r="J17" s="17"/>
      <c r="K17" s="17"/>
      <c r="L17" s="17"/>
      <c r="M17" s="50"/>
      <c r="N17" s="12"/>
      <c r="O17" s="56"/>
      <c r="P17" s="56"/>
      <c r="Q17" s="56"/>
      <c r="R17" s="56"/>
      <c r="S17" s="56"/>
      <c r="T17" s="12"/>
    </row>
    <row r="18" spans="1:20" s="14" customFormat="1" ht="18.75" hidden="1" x14ac:dyDescent="0.2">
      <c r="A18" s="12"/>
      <c r="B18" s="46">
        <f t="shared" ref="B18:G18" si="10">SUM(B16:B17)</f>
        <v>0</v>
      </c>
      <c r="C18" s="15">
        <f t="shared" si="10"/>
        <v>0</v>
      </c>
      <c r="D18" s="15">
        <f t="shared" si="10"/>
        <v>0</v>
      </c>
      <c r="E18" s="15">
        <f t="shared" si="10"/>
        <v>0</v>
      </c>
      <c r="F18" s="15">
        <f t="shared" si="10"/>
        <v>0</v>
      </c>
      <c r="G18" s="15">
        <f t="shared" si="10"/>
        <v>0</v>
      </c>
      <c r="H18" s="117"/>
      <c r="I18" s="117"/>
      <c r="J18" s="17"/>
      <c r="K18" s="17"/>
      <c r="L18" s="17"/>
      <c r="M18" s="50"/>
      <c r="N18" s="12"/>
      <c r="O18" s="56"/>
      <c r="P18" s="56"/>
      <c r="Q18" s="56"/>
      <c r="R18" s="56"/>
      <c r="S18" s="56"/>
      <c r="T18" s="12"/>
    </row>
    <row r="19" spans="1:20" s="14" customFormat="1" ht="18.75" hidden="1" x14ac:dyDescent="0.2">
      <c r="A19" s="12"/>
      <c r="B19" s="44" t="s">
        <v>56</v>
      </c>
      <c r="C19" s="13" t="s">
        <v>56</v>
      </c>
      <c r="D19" s="13" t="s">
        <v>56</v>
      </c>
      <c r="E19" s="13" t="s">
        <v>56</v>
      </c>
      <c r="F19" s="13" t="s">
        <v>56</v>
      </c>
      <c r="G19" s="13" t="s">
        <v>56</v>
      </c>
      <c r="H19" s="17"/>
      <c r="I19" s="17"/>
      <c r="J19" s="17"/>
      <c r="K19" s="17"/>
      <c r="L19" s="17"/>
      <c r="M19" s="50"/>
      <c r="N19" s="12"/>
      <c r="O19" s="56"/>
      <c r="P19" s="56"/>
      <c r="Q19" s="56"/>
      <c r="R19" s="56"/>
      <c r="S19" s="56"/>
      <c r="T19" s="12"/>
    </row>
    <row r="20" spans="1:20" s="14" customFormat="1" ht="18.75" hidden="1" x14ac:dyDescent="0.2">
      <c r="A20" s="12"/>
      <c r="B20" s="48">
        <f t="shared" ref="B20:G20" si="11">MIN(1, B18/4)</f>
        <v>0</v>
      </c>
      <c r="C20" s="16">
        <f t="shared" si="11"/>
        <v>0</v>
      </c>
      <c r="D20" s="16">
        <f t="shared" si="11"/>
        <v>0</v>
      </c>
      <c r="E20" s="16">
        <f t="shared" si="11"/>
        <v>0</v>
      </c>
      <c r="F20" s="16">
        <f t="shared" si="11"/>
        <v>0</v>
      </c>
      <c r="G20" s="16">
        <f t="shared" si="11"/>
        <v>0</v>
      </c>
      <c r="H20" s="118"/>
      <c r="I20" s="118"/>
      <c r="J20" s="17"/>
      <c r="K20" s="17"/>
      <c r="L20" s="17"/>
      <c r="M20" s="50"/>
      <c r="N20" s="12"/>
      <c r="O20" s="56"/>
      <c r="P20" s="56"/>
      <c r="Q20" s="56"/>
      <c r="R20" s="56"/>
      <c r="S20" s="56"/>
      <c r="T20" s="12"/>
    </row>
    <row r="21" spans="1:20" s="11" customFormat="1" ht="15.95" customHeight="1" x14ac:dyDescent="0.25">
      <c r="A21" s="10"/>
      <c r="B21" s="119"/>
      <c r="C21" s="120"/>
      <c r="D21" s="187" t="str">
        <f>'Enter Dates &amp; BAH Rates HERE'!C8</f>
        <v>June 12th - July 22nd, 2017</v>
      </c>
      <c r="E21" s="187"/>
      <c r="F21" s="187"/>
      <c r="G21" s="187"/>
      <c r="H21" s="187"/>
      <c r="I21" s="187"/>
      <c r="J21" s="38"/>
      <c r="K21" s="38"/>
      <c r="L21" s="38"/>
      <c r="M21" s="124"/>
      <c r="N21" s="10"/>
      <c r="O21" s="56"/>
      <c r="P21" s="56"/>
      <c r="Q21" s="56"/>
      <c r="R21" s="56"/>
      <c r="S21" s="56"/>
      <c r="T21" s="10"/>
    </row>
    <row r="22" spans="1:20" s="14" customFormat="1" ht="18.75" hidden="1" x14ac:dyDescent="0.2">
      <c r="A22" s="12"/>
      <c r="B22" s="52"/>
      <c r="C22" s="17"/>
      <c r="D22" s="13">
        <f t="shared" ref="D22:I22" si="12">$H$79</f>
        <v>0</v>
      </c>
      <c r="E22" s="13">
        <f t="shared" si="12"/>
        <v>0</v>
      </c>
      <c r="F22" s="13">
        <f t="shared" si="12"/>
        <v>0</v>
      </c>
      <c r="G22" s="13">
        <f t="shared" si="12"/>
        <v>0</v>
      </c>
      <c r="H22" s="13">
        <f t="shared" si="12"/>
        <v>0</v>
      </c>
      <c r="I22" s="13">
        <f t="shared" si="12"/>
        <v>0</v>
      </c>
      <c r="J22" s="17"/>
      <c r="K22" s="17"/>
      <c r="L22" s="17"/>
      <c r="M22" s="50"/>
      <c r="N22" s="12"/>
      <c r="O22" s="56"/>
      <c r="P22" s="56"/>
      <c r="Q22" s="56"/>
      <c r="R22" s="56"/>
      <c r="S22" s="56"/>
      <c r="T22" s="12"/>
    </row>
    <row r="23" spans="1:20" s="14" customFormat="1" ht="18.75" hidden="1" x14ac:dyDescent="0.2">
      <c r="A23" s="12"/>
      <c r="B23" s="52"/>
      <c r="C23" s="17"/>
      <c r="D23" s="13">
        <f t="shared" ref="D23:I23" si="13">$I$79</f>
        <v>0</v>
      </c>
      <c r="E23" s="13">
        <f t="shared" si="13"/>
        <v>0</v>
      </c>
      <c r="F23" s="13">
        <f t="shared" si="13"/>
        <v>0</v>
      </c>
      <c r="G23" s="13">
        <f t="shared" si="13"/>
        <v>0</v>
      </c>
      <c r="H23" s="13">
        <f t="shared" si="13"/>
        <v>0</v>
      </c>
      <c r="I23" s="13">
        <f t="shared" si="13"/>
        <v>0</v>
      </c>
      <c r="J23" s="17"/>
      <c r="K23" s="17"/>
      <c r="L23" s="17"/>
      <c r="M23" s="50"/>
      <c r="N23" s="12"/>
      <c r="O23" s="56"/>
      <c r="P23" s="56"/>
      <c r="Q23" s="56"/>
      <c r="R23" s="56"/>
      <c r="S23" s="56"/>
      <c r="T23" s="12"/>
    </row>
    <row r="24" spans="1:20" s="14" customFormat="1" ht="18.75" hidden="1" x14ac:dyDescent="0.2">
      <c r="A24" s="12"/>
      <c r="B24" s="126"/>
      <c r="C24" s="117"/>
      <c r="D24" s="15">
        <f t="shared" ref="D24:I24" si="14">SUM(D22:D23)</f>
        <v>0</v>
      </c>
      <c r="E24" s="15">
        <f t="shared" si="14"/>
        <v>0</v>
      </c>
      <c r="F24" s="15">
        <f t="shared" si="14"/>
        <v>0</v>
      </c>
      <c r="G24" s="15">
        <f t="shared" si="14"/>
        <v>0</v>
      </c>
      <c r="H24" s="15">
        <f t="shared" si="14"/>
        <v>0</v>
      </c>
      <c r="I24" s="15">
        <f t="shared" si="14"/>
        <v>0</v>
      </c>
      <c r="J24" s="117"/>
      <c r="K24" s="117"/>
      <c r="L24" s="117"/>
      <c r="M24" s="127"/>
      <c r="N24" s="12"/>
      <c r="O24" s="56"/>
      <c r="P24" s="56"/>
      <c r="Q24" s="56"/>
      <c r="R24" s="56"/>
      <c r="S24" s="56"/>
      <c r="T24" s="12"/>
    </row>
    <row r="25" spans="1:20" s="14" customFormat="1" ht="18.75" hidden="1" x14ac:dyDescent="0.2">
      <c r="A25" s="12"/>
      <c r="B25" s="52"/>
      <c r="C25" s="17"/>
      <c r="D25" s="13" t="s">
        <v>56</v>
      </c>
      <c r="E25" s="13" t="s">
        <v>56</v>
      </c>
      <c r="F25" s="13" t="s">
        <v>56</v>
      </c>
      <c r="G25" s="13" t="s">
        <v>56</v>
      </c>
      <c r="H25" s="13" t="s">
        <v>56</v>
      </c>
      <c r="I25" s="13" t="s">
        <v>56</v>
      </c>
      <c r="J25" s="17"/>
      <c r="K25" s="17"/>
      <c r="L25" s="17"/>
      <c r="M25" s="50"/>
      <c r="N25" s="12"/>
      <c r="O25" s="56"/>
      <c r="P25" s="56"/>
      <c r="Q25" s="56"/>
      <c r="R25" s="56"/>
      <c r="S25" s="56"/>
      <c r="T25" s="12"/>
    </row>
    <row r="26" spans="1:20" s="14" customFormat="1" ht="18.75" hidden="1" x14ac:dyDescent="0.2">
      <c r="A26" s="12"/>
      <c r="B26" s="121"/>
      <c r="C26" s="118"/>
      <c r="D26" s="16">
        <f t="shared" ref="D26:I26" si="15">MIN(1, D24/4)</f>
        <v>0</v>
      </c>
      <c r="E26" s="16">
        <f t="shared" si="15"/>
        <v>0</v>
      </c>
      <c r="F26" s="123">
        <f t="shared" si="15"/>
        <v>0</v>
      </c>
      <c r="G26" s="123">
        <f t="shared" si="15"/>
        <v>0</v>
      </c>
      <c r="H26" s="123">
        <f t="shared" si="15"/>
        <v>0</v>
      </c>
      <c r="I26" s="123">
        <f t="shared" si="15"/>
        <v>0</v>
      </c>
      <c r="J26" s="118"/>
      <c r="K26" s="118"/>
      <c r="L26" s="118"/>
      <c r="M26" s="128"/>
      <c r="N26" s="12"/>
      <c r="O26" s="56"/>
      <c r="P26" s="56"/>
      <c r="Q26" s="56"/>
      <c r="R26" s="56"/>
      <c r="S26" s="56"/>
      <c r="T26" s="12"/>
    </row>
    <row r="27" spans="1:20" s="11" customFormat="1" ht="15.95" customHeight="1" x14ac:dyDescent="0.25">
      <c r="A27" s="10"/>
      <c r="B27" s="51"/>
      <c r="C27" s="38"/>
      <c r="D27" s="38"/>
      <c r="E27" s="38"/>
      <c r="F27" s="187" t="str">
        <f>'Enter Dates &amp; BAH Rates HERE'!C9</f>
        <v>June 26th - August 5th, 2017</v>
      </c>
      <c r="G27" s="187"/>
      <c r="H27" s="187"/>
      <c r="I27" s="187"/>
      <c r="J27" s="187"/>
      <c r="K27" s="187"/>
      <c r="L27" s="38"/>
      <c r="M27" s="124"/>
      <c r="N27" s="10"/>
      <c r="O27" s="56"/>
      <c r="P27" s="56"/>
      <c r="Q27" s="56"/>
      <c r="R27" s="56"/>
      <c r="S27" s="56"/>
      <c r="T27" s="10"/>
    </row>
    <row r="28" spans="1:20" s="14" customFormat="1" ht="18.75" hidden="1" x14ac:dyDescent="0.2">
      <c r="A28" s="12"/>
      <c r="B28" s="52"/>
      <c r="C28" s="17"/>
      <c r="D28" s="17"/>
      <c r="E28" s="17"/>
      <c r="F28" s="13">
        <f t="shared" ref="F28:K28" si="16">$H$80</f>
        <v>0</v>
      </c>
      <c r="G28" s="13">
        <f t="shared" si="16"/>
        <v>0</v>
      </c>
      <c r="H28" s="13">
        <f t="shared" si="16"/>
        <v>0</v>
      </c>
      <c r="I28" s="13">
        <f t="shared" si="16"/>
        <v>0</v>
      </c>
      <c r="J28" s="13">
        <f t="shared" si="16"/>
        <v>0</v>
      </c>
      <c r="K28" s="13">
        <f t="shared" si="16"/>
        <v>0</v>
      </c>
      <c r="L28" s="17"/>
      <c r="M28" s="50"/>
      <c r="N28" s="12"/>
      <c r="O28" s="56"/>
      <c r="P28" s="56"/>
      <c r="Q28" s="56"/>
      <c r="R28" s="56"/>
      <c r="S28" s="56"/>
      <c r="T28" s="12"/>
    </row>
    <row r="29" spans="1:20" s="14" customFormat="1" ht="18.75" hidden="1" x14ac:dyDescent="0.2">
      <c r="A29" s="12"/>
      <c r="B29" s="52"/>
      <c r="C29" s="17"/>
      <c r="D29" s="17"/>
      <c r="E29" s="17"/>
      <c r="F29" s="13">
        <f t="shared" ref="F29:K29" si="17">$I$80</f>
        <v>0</v>
      </c>
      <c r="G29" s="13">
        <f t="shared" si="17"/>
        <v>0</v>
      </c>
      <c r="H29" s="13">
        <f t="shared" si="17"/>
        <v>0</v>
      </c>
      <c r="I29" s="13">
        <f t="shared" si="17"/>
        <v>0</v>
      </c>
      <c r="J29" s="13">
        <f t="shared" si="17"/>
        <v>0</v>
      </c>
      <c r="K29" s="13">
        <f t="shared" si="17"/>
        <v>0</v>
      </c>
      <c r="L29" s="17"/>
      <c r="M29" s="50"/>
      <c r="N29" s="12"/>
      <c r="O29" s="56"/>
      <c r="P29" s="56"/>
      <c r="Q29" s="56"/>
      <c r="R29" s="56"/>
      <c r="S29" s="56"/>
      <c r="T29" s="12"/>
    </row>
    <row r="30" spans="1:20" s="14" customFormat="1" ht="18.75" hidden="1" x14ac:dyDescent="0.2">
      <c r="A30" s="12"/>
      <c r="B30" s="52"/>
      <c r="C30" s="17"/>
      <c r="D30" s="17"/>
      <c r="E30" s="17"/>
      <c r="F30" s="15">
        <f t="shared" ref="F30:K30" si="18">SUM(F28:F29)</f>
        <v>0</v>
      </c>
      <c r="G30" s="15">
        <f t="shared" si="18"/>
        <v>0</v>
      </c>
      <c r="H30" s="15">
        <f t="shared" si="18"/>
        <v>0</v>
      </c>
      <c r="I30" s="15">
        <f t="shared" si="18"/>
        <v>0</v>
      </c>
      <c r="J30" s="15">
        <f t="shared" si="18"/>
        <v>0</v>
      </c>
      <c r="K30" s="15">
        <f t="shared" si="18"/>
        <v>0</v>
      </c>
      <c r="L30" s="117"/>
      <c r="M30" s="127"/>
      <c r="N30" s="12"/>
      <c r="O30" s="56"/>
      <c r="P30" s="56"/>
      <c r="Q30" s="56"/>
      <c r="R30" s="56"/>
      <c r="S30" s="56"/>
      <c r="T30" s="12"/>
    </row>
    <row r="31" spans="1:20" s="14" customFormat="1" ht="18.75" hidden="1" x14ac:dyDescent="0.2">
      <c r="A31" s="12"/>
      <c r="B31" s="52"/>
      <c r="C31" s="17"/>
      <c r="D31" s="17"/>
      <c r="E31" s="17"/>
      <c r="F31" s="13" t="s">
        <v>56</v>
      </c>
      <c r="G31" s="13" t="s">
        <v>56</v>
      </c>
      <c r="H31" s="13" t="s">
        <v>56</v>
      </c>
      <c r="I31" s="13" t="s">
        <v>56</v>
      </c>
      <c r="J31" s="13" t="s">
        <v>56</v>
      </c>
      <c r="K31" s="13" t="s">
        <v>56</v>
      </c>
      <c r="L31" s="17"/>
      <c r="M31" s="50"/>
      <c r="N31" s="12"/>
      <c r="O31" s="56"/>
      <c r="P31" s="56"/>
      <c r="Q31" s="56"/>
      <c r="R31" s="56"/>
      <c r="S31" s="56"/>
      <c r="T31" s="12"/>
    </row>
    <row r="32" spans="1:20" s="14" customFormat="1" ht="18.75" hidden="1" x14ac:dyDescent="0.2">
      <c r="A32" s="12"/>
      <c r="B32" s="52"/>
      <c r="C32" s="17"/>
      <c r="D32" s="17"/>
      <c r="E32" s="17"/>
      <c r="F32" s="16">
        <f t="shared" ref="F32:K32" si="19">MIN(1, F30/4)</f>
        <v>0</v>
      </c>
      <c r="G32" s="16">
        <f t="shared" si="19"/>
        <v>0</v>
      </c>
      <c r="H32" s="16">
        <f t="shared" si="19"/>
        <v>0</v>
      </c>
      <c r="I32" s="16">
        <f t="shared" si="19"/>
        <v>0</v>
      </c>
      <c r="J32" s="16">
        <f t="shared" si="19"/>
        <v>0</v>
      </c>
      <c r="K32" s="16">
        <f t="shared" si="19"/>
        <v>0</v>
      </c>
      <c r="L32" s="118"/>
      <c r="M32" s="128"/>
      <c r="N32" s="12"/>
      <c r="O32" s="56"/>
      <c r="P32" s="56"/>
      <c r="Q32" s="56"/>
      <c r="R32" s="56"/>
      <c r="S32" s="56"/>
      <c r="T32" s="12"/>
    </row>
    <row r="33" spans="1:20" s="11" customFormat="1" ht="15.95" customHeight="1" x14ac:dyDescent="0.25">
      <c r="A33" s="10"/>
      <c r="B33" s="51"/>
      <c r="C33" s="38"/>
      <c r="D33" s="38"/>
      <c r="E33" s="38"/>
      <c r="F33" s="38"/>
      <c r="G33" s="38"/>
      <c r="H33" s="188" t="str">
        <f>'Enter Dates &amp; BAH Rates HERE'!C10</f>
        <v>July 10th - August 19th, 2017</v>
      </c>
      <c r="I33" s="188"/>
      <c r="J33" s="188"/>
      <c r="K33" s="188"/>
      <c r="L33" s="187"/>
      <c r="M33" s="189"/>
      <c r="N33" s="10"/>
      <c r="O33" s="56"/>
      <c r="P33" s="56"/>
      <c r="Q33" s="56"/>
      <c r="R33" s="56"/>
      <c r="S33" s="56"/>
      <c r="T33" s="10"/>
    </row>
    <row r="34" spans="1:20" s="14" customFormat="1" ht="18.75" hidden="1" x14ac:dyDescent="0.2">
      <c r="A34" s="12"/>
      <c r="B34" s="52"/>
      <c r="C34" s="17"/>
      <c r="D34" s="17"/>
      <c r="E34" s="17"/>
      <c r="F34" s="17"/>
      <c r="G34" s="17"/>
      <c r="H34" s="13">
        <f t="shared" ref="H34:M34" si="20">$H$81</f>
        <v>0</v>
      </c>
      <c r="I34" s="13">
        <f t="shared" si="20"/>
        <v>0</v>
      </c>
      <c r="J34" s="13">
        <f t="shared" si="20"/>
        <v>0</v>
      </c>
      <c r="K34" s="13">
        <f t="shared" si="20"/>
        <v>0</v>
      </c>
      <c r="L34" s="13">
        <f t="shared" si="20"/>
        <v>0</v>
      </c>
      <c r="M34" s="45">
        <f t="shared" si="20"/>
        <v>0</v>
      </c>
      <c r="N34" s="12"/>
      <c r="O34" s="56"/>
      <c r="P34" s="56"/>
      <c r="Q34" s="56"/>
      <c r="R34" s="56"/>
      <c r="S34" s="56"/>
      <c r="T34" s="12"/>
    </row>
    <row r="35" spans="1:20" s="14" customFormat="1" ht="18.75" hidden="1" x14ac:dyDescent="0.2">
      <c r="A35" s="12"/>
      <c r="B35" s="52"/>
      <c r="C35" s="17"/>
      <c r="D35" s="17"/>
      <c r="E35" s="17"/>
      <c r="F35" s="17"/>
      <c r="G35" s="17"/>
      <c r="H35" s="13">
        <f t="shared" ref="H35:M35" si="21">$I$81</f>
        <v>0</v>
      </c>
      <c r="I35" s="13">
        <f t="shared" si="21"/>
        <v>0</v>
      </c>
      <c r="J35" s="13">
        <f t="shared" si="21"/>
        <v>0</v>
      </c>
      <c r="K35" s="13">
        <f t="shared" si="21"/>
        <v>0</v>
      </c>
      <c r="L35" s="13">
        <f t="shared" si="21"/>
        <v>0</v>
      </c>
      <c r="M35" s="45">
        <f t="shared" si="21"/>
        <v>0</v>
      </c>
      <c r="N35" s="12"/>
      <c r="O35" s="56"/>
      <c r="P35" s="56"/>
      <c r="Q35" s="56"/>
      <c r="R35" s="56"/>
      <c r="S35" s="56"/>
      <c r="T35" s="12"/>
    </row>
    <row r="36" spans="1:20" s="14" customFormat="1" ht="18.75" hidden="1" x14ac:dyDescent="0.2">
      <c r="A36" s="12"/>
      <c r="B36" s="52"/>
      <c r="C36" s="17"/>
      <c r="D36" s="17"/>
      <c r="E36" s="17"/>
      <c r="F36" s="117"/>
      <c r="G36" s="117"/>
      <c r="H36" s="15">
        <f t="shared" ref="H36:M36" si="22">SUM(H34:H35)</f>
        <v>0</v>
      </c>
      <c r="I36" s="15">
        <f t="shared" si="22"/>
        <v>0</v>
      </c>
      <c r="J36" s="15">
        <f t="shared" si="22"/>
        <v>0</v>
      </c>
      <c r="K36" s="15">
        <f t="shared" si="22"/>
        <v>0</v>
      </c>
      <c r="L36" s="15">
        <f t="shared" si="22"/>
        <v>0</v>
      </c>
      <c r="M36" s="47">
        <f t="shared" si="22"/>
        <v>0</v>
      </c>
      <c r="N36" s="12"/>
      <c r="O36" s="56"/>
      <c r="P36" s="56"/>
      <c r="Q36" s="56"/>
      <c r="R36" s="56"/>
      <c r="S36" s="56"/>
      <c r="T36" s="12"/>
    </row>
    <row r="37" spans="1:20" s="14" customFormat="1" ht="18.75" hidden="1" x14ac:dyDescent="0.2">
      <c r="A37" s="12"/>
      <c r="B37" s="52"/>
      <c r="C37" s="17"/>
      <c r="D37" s="17"/>
      <c r="E37" s="17"/>
      <c r="F37" s="17"/>
      <c r="G37" s="17"/>
      <c r="H37" s="13" t="s">
        <v>56</v>
      </c>
      <c r="I37" s="13" t="s">
        <v>56</v>
      </c>
      <c r="J37" s="13" t="s">
        <v>56</v>
      </c>
      <c r="K37" s="13" t="s">
        <v>56</v>
      </c>
      <c r="L37" s="13" t="s">
        <v>56</v>
      </c>
      <c r="M37" s="45" t="s">
        <v>56</v>
      </c>
      <c r="N37" s="12"/>
      <c r="O37" s="56"/>
      <c r="P37" s="56"/>
      <c r="Q37" s="56"/>
      <c r="R37" s="56"/>
      <c r="S37" s="56"/>
      <c r="T37" s="12"/>
    </row>
    <row r="38" spans="1:20" s="14" customFormat="1" ht="18.75" hidden="1" x14ac:dyDescent="0.2">
      <c r="A38" s="12"/>
      <c r="B38" s="52"/>
      <c r="C38" s="17"/>
      <c r="D38" s="17"/>
      <c r="E38" s="17"/>
      <c r="F38" s="118"/>
      <c r="G38" s="118"/>
      <c r="H38" s="16">
        <f t="shared" ref="H38:M38" si="23">MIN(1, H36/4)</f>
        <v>0</v>
      </c>
      <c r="I38" s="16">
        <f t="shared" si="23"/>
        <v>0</v>
      </c>
      <c r="J38" s="16">
        <f t="shared" si="23"/>
        <v>0</v>
      </c>
      <c r="K38" s="16">
        <f t="shared" si="23"/>
        <v>0</v>
      </c>
      <c r="L38" s="16">
        <f t="shared" si="23"/>
        <v>0</v>
      </c>
      <c r="M38" s="49">
        <f t="shared" si="23"/>
        <v>0</v>
      </c>
      <c r="N38" s="12"/>
      <c r="O38" s="56"/>
      <c r="P38" s="56"/>
      <c r="Q38" s="56"/>
      <c r="R38" s="56"/>
      <c r="S38" s="56"/>
      <c r="T38" s="12"/>
    </row>
    <row r="39" spans="1:20" s="11" customFormat="1" ht="15.95" customHeight="1" x14ac:dyDescent="0.25">
      <c r="A39" s="10"/>
      <c r="B39" s="182" t="str">
        <f>'Enter Dates &amp; BAH Rates HERE'!C11</f>
        <v>May 30th - June 24th, 2017</v>
      </c>
      <c r="C39" s="167"/>
      <c r="D39" s="167"/>
      <c r="E39" s="167"/>
      <c r="F39" s="37"/>
      <c r="G39" s="37"/>
      <c r="H39" s="37"/>
      <c r="I39" s="37"/>
      <c r="J39" s="37"/>
      <c r="K39" s="37"/>
      <c r="L39" s="37"/>
      <c r="M39" s="53"/>
      <c r="N39" s="10"/>
      <c r="O39" s="56"/>
      <c r="P39" s="56"/>
      <c r="Q39" s="56"/>
      <c r="R39" s="56"/>
      <c r="S39" s="56"/>
      <c r="T39" s="10"/>
    </row>
    <row r="40" spans="1:20" s="14" customFormat="1" ht="18.75" hidden="1" x14ac:dyDescent="0.2">
      <c r="A40" s="12"/>
      <c r="B40" s="44">
        <f>$H$82</f>
        <v>0</v>
      </c>
      <c r="C40" s="13">
        <f>$H$82</f>
        <v>0</v>
      </c>
      <c r="D40" s="13">
        <f>$H$82</f>
        <v>0</v>
      </c>
      <c r="E40" s="13">
        <f>$H$82</f>
        <v>0</v>
      </c>
      <c r="F40" s="17"/>
      <c r="G40" s="17"/>
      <c r="H40" s="17"/>
      <c r="I40" s="17"/>
      <c r="J40" s="17"/>
      <c r="K40" s="17"/>
      <c r="L40" s="17"/>
      <c r="M40" s="50"/>
      <c r="N40" s="12"/>
      <c r="O40" s="56"/>
      <c r="P40" s="56"/>
      <c r="Q40" s="56"/>
      <c r="R40" s="56"/>
      <c r="S40" s="56"/>
      <c r="T40" s="12"/>
    </row>
    <row r="41" spans="1:20" s="14" customFormat="1" ht="18.75" hidden="1" x14ac:dyDescent="0.2">
      <c r="A41" s="12"/>
      <c r="B41" s="44">
        <f>$I$82</f>
        <v>0</v>
      </c>
      <c r="C41" s="13">
        <f>$I$82</f>
        <v>0</v>
      </c>
      <c r="D41" s="13">
        <f>$I$82</f>
        <v>0</v>
      </c>
      <c r="E41" s="13">
        <f>$I$82</f>
        <v>0</v>
      </c>
      <c r="F41" s="17"/>
      <c r="G41" s="17"/>
      <c r="H41" s="17"/>
      <c r="I41" s="17"/>
      <c r="J41" s="17"/>
      <c r="K41" s="17"/>
      <c r="L41" s="17"/>
      <c r="M41" s="50"/>
      <c r="N41" s="12"/>
      <c r="O41" s="56"/>
      <c r="P41" s="56"/>
      <c r="Q41" s="56"/>
      <c r="R41" s="56"/>
      <c r="S41" s="56"/>
      <c r="T41" s="12"/>
    </row>
    <row r="42" spans="1:20" s="14" customFormat="1" ht="18.75" hidden="1" x14ac:dyDescent="0.2">
      <c r="A42" s="12"/>
      <c r="B42" s="46">
        <f>SUM(B40:B41)</f>
        <v>0</v>
      </c>
      <c r="C42" s="15">
        <f>SUM(C40:C41)</f>
        <v>0</v>
      </c>
      <c r="D42" s="15">
        <f>SUM(D40:D41)</f>
        <v>0</v>
      </c>
      <c r="E42" s="15">
        <f>SUM(E40:E41)</f>
        <v>0</v>
      </c>
      <c r="F42" s="17"/>
      <c r="G42" s="17"/>
      <c r="H42" s="17"/>
      <c r="I42" s="17"/>
      <c r="J42" s="17"/>
      <c r="K42" s="17"/>
      <c r="L42" s="17"/>
      <c r="M42" s="50"/>
      <c r="N42" s="12"/>
      <c r="O42" s="56"/>
      <c r="P42" s="56"/>
      <c r="Q42" s="56"/>
      <c r="R42" s="56"/>
      <c r="S42" s="56"/>
      <c r="T42" s="12"/>
    </row>
    <row r="43" spans="1:20" s="14" customFormat="1" ht="18.75" hidden="1" x14ac:dyDescent="0.2">
      <c r="A43" s="12"/>
      <c r="B43" s="44" t="s">
        <v>19</v>
      </c>
      <c r="C43" s="13" t="s">
        <v>19</v>
      </c>
      <c r="D43" s="13" t="s">
        <v>19</v>
      </c>
      <c r="E43" s="13" t="s">
        <v>19</v>
      </c>
      <c r="F43" s="17"/>
      <c r="G43" s="17"/>
      <c r="H43" s="17"/>
      <c r="I43" s="17"/>
      <c r="J43" s="17"/>
      <c r="K43" s="17"/>
      <c r="L43" s="17"/>
      <c r="M43" s="50"/>
      <c r="N43" s="12"/>
      <c r="O43" s="56"/>
      <c r="P43" s="56"/>
      <c r="Q43" s="56"/>
      <c r="R43" s="56"/>
      <c r="S43" s="56"/>
      <c r="T43" s="12"/>
    </row>
    <row r="44" spans="1:20" s="14" customFormat="1" ht="18.75" hidden="1" x14ac:dyDescent="0.2">
      <c r="A44" s="12"/>
      <c r="B44" s="48">
        <f>MIN(1, B42/3)</f>
        <v>0</v>
      </c>
      <c r="C44" s="16">
        <f>MIN(1, C42/3)</f>
        <v>0</v>
      </c>
      <c r="D44" s="16">
        <f>MIN(1, D42/3)</f>
        <v>0</v>
      </c>
      <c r="E44" s="16">
        <f>MIN(1, E42/3)</f>
        <v>0</v>
      </c>
      <c r="F44" s="17"/>
      <c r="G44" s="17"/>
      <c r="H44" s="17"/>
      <c r="I44" s="17"/>
      <c r="J44" s="17"/>
      <c r="K44" s="17"/>
      <c r="L44" s="17"/>
      <c r="M44" s="50"/>
      <c r="N44" s="12"/>
      <c r="O44" s="56"/>
      <c r="P44" s="56"/>
      <c r="Q44" s="56"/>
      <c r="R44" s="56"/>
      <c r="S44" s="56"/>
      <c r="T44" s="12"/>
    </row>
    <row r="45" spans="1:20" s="11" customFormat="1" ht="15.95" customHeight="1" x14ac:dyDescent="0.25">
      <c r="A45" s="10"/>
      <c r="B45" s="54"/>
      <c r="C45" s="37"/>
      <c r="D45" s="37"/>
      <c r="E45" s="37"/>
      <c r="F45" s="167" t="str">
        <f>'Enter Dates &amp; BAH Rates HERE'!C12</f>
        <v>June 26th - July 22nd, 2017</v>
      </c>
      <c r="G45" s="167"/>
      <c r="H45" s="167"/>
      <c r="I45" s="167"/>
      <c r="J45" s="37"/>
      <c r="K45" s="37"/>
      <c r="L45" s="37"/>
      <c r="M45" s="53"/>
      <c r="N45" s="10"/>
      <c r="O45" s="56"/>
      <c r="P45" s="56"/>
      <c r="Q45" s="56"/>
      <c r="R45" s="56"/>
      <c r="S45" s="56"/>
      <c r="T45" s="10"/>
    </row>
    <row r="46" spans="1:20" s="14" customFormat="1" ht="18.75" hidden="1" x14ac:dyDescent="0.2">
      <c r="A46" s="12"/>
      <c r="B46" s="52"/>
      <c r="C46" s="17"/>
      <c r="D46" s="17"/>
      <c r="E46" s="17"/>
      <c r="F46" s="13">
        <f>$H$83</f>
        <v>0</v>
      </c>
      <c r="G46" s="13">
        <f>$H$83</f>
        <v>0</v>
      </c>
      <c r="H46" s="13">
        <f>$H$83</f>
        <v>0</v>
      </c>
      <c r="I46" s="13">
        <f>$H$83</f>
        <v>0</v>
      </c>
      <c r="J46" s="17"/>
      <c r="K46" s="17"/>
      <c r="L46" s="17"/>
      <c r="M46" s="50"/>
      <c r="N46" s="12"/>
      <c r="O46" s="56"/>
      <c r="P46" s="56"/>
      <c r="Q46" s="56"/>
      <c r="R46" s="56"/>
      <c r="S46" s="56"/>
      <c r="T46" s="12"/>
    </row>
    <row r="47" spans="1:20" s="14" customFormat="1" ht="18.75" hidden="1" x14ac:dyDescent="0.2">
      <c r="A47" s="12"/>
      <c r="B47" s="52"/>
      <c r="C47" s="17"/>
      <c r="D47" s="17"/>
      <c r="E47" s="17"/>
      <c r="F47" s="13">
        <f>$I$83</f>
        <v>0</v>
      </c>
      <c r="G47" s="13">
        <f>$I$83</f>
        <v>0</v>
      </c>
      <c r="H47" s="13">
        <f>$I$83</f>
        <v>0</v>
      </c>
      <c r="I47" s="13">
        <f>$I$83</f>
        <v>0</v>
      </c>
      <c r="J47" s="17"/>
      <c r="K47" s="17"/>
      <c r="L47" s="17"/>
      <c r="M47" s="50"/>
      <c r="N47" s="12"/>
      <c r="O47" s="56"/>
      <c r="P47" s="56"/>
      <c r="Q47" s="56"/>
      <c r="R47" s="56"/>
      <c r="S47" s="56"/>
      <c r="T47" s="12"/>
    </row>
    <row r="48" spans="1:20" s="14" customFormat="1" ht="18.75" hidden="1" x14ac:dyDescent="0.2">
      <c r="A48" s="12"/>
      <c r="B48" s="52"/>
      <c r="C48" s="17"/>
      <c r="D48" s="17"/>
      <c r="E48" s="17"/>
      <c r="F48" s="15">
        <f>SUM(F46:F47)</f>
        <v>0</v>
      </c>
      <c r="G48" s="15">
        <f>SUM(G46:G47)</f>
        <v>0</v>
      </c>
      <c r="H48" s="15">
        <f>SUM(H46:H47)</f>
        <v>0</v>
      </c>
      <c r="I48" s="15">
        <f>SUM(I46:I47)</f>
        <v>0</v>
      </c>
      <c r="J48" s="17"/>
      <c r="K48" s="17"/>
      <c r="L48" s="17"/>
      <c r="M48" s="50"/>
      <c r="N48" s="12"/>
      <c r="O48" s="56"/>
      <c r="P48" s="56"/>
      <c r="Q48" s="56"/>
      <c r="R48" s="56"/>
      <c r="S48" s="56"/>
      <c r="T48" s="12"/>
    </row>
    <row r="49" spans="1:20" s="14" customFormat="1" ht="18.75" hidden="1" x14ac:dyDescent="0.2">
      <c r="A49" s="12"/>
      <c r="B49" s="52"/>
      <c r="C49" s="17"/>
      <c r="D49" s="17"/>
      <c r="E49" s="17"/>
      <c r="F49" s="13" t="s">
        <v>19</v>
      </c>
      <c r="G49" s="13" t="s">
        <v>19</v>
      </c>
      <c r="H49" s="13" t="s">
        <v>19</v>
      </c>
      <c r="I49" s="13" t="s">
        <v>19</v>
      </c>
      <c r="J49" s="17"/>
      <c r="K49" s="17"/>
      <c r="L49" s="17"/>
      <c r="M49" s="50"/>
      <c r="N49" s="12"/>
      <c r="O49" s="56"/>
      <c r="P49" s="56"/>
      <c r="Q49" s="56"/>
      <c r="R49" s="56"/>
      <c r="S49" s="56"/>
      <c r="T49" s="12"/>
    </row>
    <row r="50" spans="1:20" s="14" customFormat="1" ht="18.75" hidden="1" x14ac:dyDescent="0.2">
      <c r="A50" s="12"/>
      <c r="B50" s="52"/>
      <c r="C50" s="17"/>
      <c r="D50" s="17"/>
      <c r="E50" s="17"/>
      <c r="F50" s="16">
        <f>MIN(1, F48/3)</f>
        <v>0</v>
      </c>
      <c r="G50" s="16">
        <f>MIN(1, G48/3)</f>
        <v>0</v>
      </c>
      <c r="H50" s="16">
        <f>MIN(1, H48/3)</f>
        <v>0</v>
      </c>
      <c r="I50" s="16">
        <f>MIN(1, I48/3)</f>
        <v>0</v>
      </c>
      <c r="J50" s="17"/>
      <c r="K50" s="17"/>
      <c r="L50" s="17"/>
      <c r="M50" s="50"/>
      <c r="N50" s="12"/>
      <c r="O50" s="56"/>
      <c r="P50" s="56"/>
      <c r="Q50" s="56"/>
      <c r="R50" s="56"/>
      <c r="S50" s="56"/>
      <c r="T50" s="12"/>
    </row>
    <row r="51" spans="1:20" s="11" customFormat="1" ht="15.95" customHeight="1" x14ac:dyDescent="0.25">
      <c r="A51" s="10"/>
      <c r="B51" s="54"/>
      <c r="C51" s="37"/>
      <c r="D51" s="37"/>
      <c r="E51" s="37"/>
      <c r="F51" s="37"/>
      <c r="G51" s="37"/>
      <c r="H51" s="37"/>
      <c r="I51" s="37"/>
      <c r="J51" s="167" t="str">
        <f>'Enter Dates &amp; BAH Rates HERE'!C13</f>
        <v>July 24th - August 19th, 2017</v>
      </c>
      <c r="K51" s="167"/>
      <c r="L51" s="167"/>
      <c r="M51" s="168"/>
      <c r="N51" s="10"/>
      <c r="O51" s="56"/>
      <c r="P51" s="56"/>
      <c r="Q51" s="56"/>
      <c r="R51" s="56"/>
      <c r="S51" s="56"/>
      <c r="T51" s="10"/>
    </row>
    <row r="52" spans="1:20" s="14" customFormat="1" ht="18.75" hidden="1" x14ac:dyDescent="0.2">
      <c r="A52" s="12"/>
      <c r="B52" s="52"/>
      <c r="C52" s="17"/>
      <c r="D52" s="17"/>
      <c r="E52" s="17"/>
      <c r="F52" s="17"/>
      <c r="G52" s="17"/>
      <c r="H52" s="17"/>
      <c r="I52" s="17"/>
      <c r="J52" s="19">
        <f>$H$84</f>
        <v>0</v>
      </c>
      <c r="K52" s="19">
        <f>$H$84</f>
        <v>0</v>
      </c>
      <c r="L52" s="19">
        <f>$H$84</f>
        <v>0</v>
      </c>
      <c r="M52" s="111">
        <f>$H$84</f>
        <v>0</v>
      </c>
      <c r="N52" s="12"/>
      <c r="O52" s="56"/>
      <c r="P52" s="56"/>
      <c r="Q52" s="56"/>
      <c r="R52" s="56"/>
      <c r="S52" s="56"/>
      <c r="T52" s="12"/>
    </row>
    <row r="53" spans="1:20" s="14" customFormat="1" ht="18.75" hidden="1" x14ac:dyDescent="0.2">
      <c r="A53" s="12"/>
      <c r="B53" s="52"/>
      <c r="C53" s="17"/>
      <c r="D53" s="17"/>
      <c r="E53" s="17"/>
      <c r="F53" s="17"/>
      <c r="G53" s="17"/>
      <c r="H53" s="17"/>
      <c r="I53" s="17"/>
      <c r="J53" s="13">
        <f>$I$84</f>
        <v>0</v>
      </c>
      <c r="K53" s="13">
        <f>$I$84</f>
        <v>0</v>
      </c>
      <c r="L53" s="13">
        <f>$I$84</f>
        <v>0</v>
      </c>
      <c r="M53" s="45">
        <f>$I$84</f>
        <v>0</v>
      </c>
      <c r="N53" s="12"/>
      <c r="O53" s="56"/>
      <c r="P53" s="56"/>
      <c r="Q53" s="56"/>
      <c r="R53" s="56"/>
      <c r="S53" s="56"/>
      <c r="T53" s="12"/>
    </row>
    <row r="54" spans="1:20" s="14" customFormat="1" ht="18.75" hidden="1" x14ac:dyDescent="0.2">
      <c r="A54" s="12"/>
      <c r="B54" s="112"/>
      <c r="C54" s="17"/>
      <c r="D54" s="17"/>
      <c r="E54" s="17"/>
      <c r="F54" s="17"/>
      <c r="G54" s="17"/>
      <c r="H54" s="17"/>
      <c r="I54" s="17"/>
      <c r="J54" s="15">
        <f>SUM(J52:J53)</f>
        <v>0</v>
      </c>
      <c r="K54" s="15">
        <f>SUM(K52:K53)</f>
        <v>0</v>
      </c>
      <c r="L54" s="15">
        <f>SUM(L52:L53)</f>
        <v>0</v>
      </c>
      <c r="M54" s="47">
        <f>SUM(M52:M53)</f>
        <v>0</v>
      </c>
      <c r="N54" s="12"/>
      <c r="O54" s="56"/>
      <c r="P54" s="56"/>
      <c r="Q54" s="56"/>
      <c r="R54" s="56"/>
      <c r="S54" s="56"/>
      <c r="T54" s="12"/>
    </row>
    <row r="55" spans="1:20" s="14" customFormat="1" ht="18.75" hidden="1" x14ac:dyDescent="0.2">
      <c r="A55" s="12"/>
      <c r="B55" s="113"/>
      <c r="C55" s="17"/>
      <c r="D55" s="17"/>
      <c r="E55" s="17"/>
      <c r="F55" s="17"/>
      <c r="G55" s="17"/>
      <c r="H55" s="17"/>
      <c r="I55" s="17"/>
      <c r="J55" s="13" t="s">
        <v>19</v>
      </c>
      <c r="K55" s="13" t="s">
        <v>19</v>
      </c>
      <c r="L55" s="13" t="s">
        <v>19</v>
      </c>
      <c r="M55" s="45" t="s">
        <v>19</v>
      </c>
      <c r="N55" s="12"/>
      <c r="O55" s="56"/>
      <c r="P55" s="56"/>
      <c r="Q55" s="56"/>
      <c r="R55" s="56"/>
      <c r="S55" s="56"/>
      <c r="T55" s="12"/>
    </row>
    <row r="56" spans="1:20" s="14" customFormat="1" ht="18.75" hidden="1" x14ac:dyDescent="0.25">
      <c r="A56" s="12"/>
      <c r="B56" s="114"/>
      <c r="C56" s="17"/>
      <c r="D56" s="17"/>
      <c r="E56" s="17"/>
      <c r="F56" s="17"/>
      <c r="G56" s="17"/>
      <c r="H56" s="17"/>
      <c r="I56" s="17"/>
      <c r="J56" s="16">
        <f>MIN(1, J54/3)</f>
        <v>0</v>
      </c>
      <c r="K56" s="16">
        <f>MIN(1, K54/3)</f>
        <v>0</v>
      </c>
      <c r="L56" s="16">
        <f>MIN(1, L54/3)</f>
        <v>0</v>
      </c>
      <c r="M56" s="49">
        <f>MIN(1, M54/3)</f>
        <v>0</v>
      </c>
      <c r="N56" s="12"/>
      <c r="O56" s="56"/>
      <c r="P56" s="56"/>
      <c r="Q56" s="56"/>
      <c r="R56" s="56"/>
      <c r="S56" s="56"/>
      <c r="T56" s="12"/>
    </row>
    <row r="57" spans="1:20" s="11" customFormat="1" ht="15.95" customHeight="1" thickBot="1" x14ac:dyDescent="0.3">
      <c r="A57" s="10"/>
      <c r="B57" s="174" t="str">
        <f>'Enter Dates &amp; BAH Rates HERE'!C14</f>
        <v>May 30th - June 17th, 2017</v>
      </c>
      <c r="C57" s="175"/>
      <c r="D57" s="176"/>
      <c r="E57" s="115"/>
      <c r="F57" s="55"/>
      <c r="G57" s="55"/>
      <c r="H57" s="55"/>
      <c r="I57" s="55"/>
      <c r="J57" s="55"/>
      <c r="K57" s="55"/>
      <c r="L57" s="55"/>
      <c r="M57" s="116"/>
      <c r="N57" s="10"/>
      <c r="O57" s="56"/>
      <c r="P57" s="56"/>
      <c r="Q57" s="56"/>
      <c r="R57" s="56"/>
      <c r="S57" s="56"/>
      <c r="T57" s="10"/>
    </row>
    <row r="58" spans="1:20" s="14" customFormat="1" ht="18.75" hidden="1" x14ac:dyDescent="0.2">
      <c r="A58" s="12"/>
      <c r="B58" s="19">
        <f>$H$85</f>
        <v>0</v>
      </c>
      <c r="C58" s="19">
        <f>$H$85</f>
        <v>0</v>
      </c>
      <c r="D58" s="19">
        <f>$H$85</f>
        <v>0</v>
      </c>
      <c r="E58" s="18"/>
      <c r="F58" s="17"/>
      <c r="G58" s="17"/>
      <c r="H58" s="17"/>
      <c r="I58" s="17"/>
      <c r="J58" s="17"/>
      <c r="K58" s="17"/>
      <c r="L58" s="17"/>
      <c r="M58" s="17"/>
      <c r="N58" s="12"/>
      <c r="O58" s="56"/>
      <c r="P58" s="56"/>
      <c r="Q58" s="56"/>
      <c r="R58" s="56"/>
      <c r="S58" s="56"/>
      <c r="T58" s="12"/>
    </row>
    <row r="59" spans="1:20" s="14" customFormat="1" ht="18.75" hidden="1" x14ac:dyDescent="0.2">
      <c r="A59" s="12"/>
      <c r="B59" s="13">
        <f>$I$85</f>
        <v>0</v>
      </c>
      <c r="C59" s="13">
        <f>$I$85</f>
        <v>0</v>
      </c>
      <c r="D59" s="13">
        <f>$I$85</f>
        <v>0</v>
      </c>
      <c r="E59" s="18"/>
      <c r="F59" s="17"/>
      <c r="G59" s="17"/>
      <c r="H59" s="17"/>
      <c r="I59" s="17"/>
      <c r="J59" s="17"/>
      <c r="K59" s="17"/>
      <c r="L59" s="17"/>
      <c r="M59" s="17"/>
      <c r="N59" s="12"/>
      <c r="O59" s="56"/>
      <c r="P59" s="56"/>
      <c r="Q59" s="56"/>
      <c r="R59" s="56"/>
      <c r="S59" s="56"/>
      <c r="T59" s="12"/>
    </row>
    <row r="60" spans="1:20" s="14" customFormat="1" ht="18.75" hidden="1" x14ac:dyDescent="0.2">
      <c r="A60" s="12"/>
      <c r="B60" s="15">
        <f>SUM(B58:B59)</f>
        <v>0</v>
      </c>
      <c r="C60" s="15">
        <f>SUM(C58:C59)</f>
        <v>0</v>
      </c>
      <c r="D60" s="15">
        <f>SUM(D58:D59)</f>
        <v>0</v>
      </c>
      <c r="E60" s="109"/>
      <c r="F60" s="17"/>
      <c r="G60" s="17"/>
      <c r="H60" s="17"/>
      <c r="I60" s="17"/>
      <c r="J60" s="17"/>
      <c r="K60" s="17"/>
      <c r="L60" s="17"/>
      <c r="M60" s="17"/>
      <c r="N60" s="12"/>
      <c r="O60" s="56"/>
      <c r="P60" s="56"/>
      <c r="Q60" s="56"/>
      <c r="R60" s="56"/>
      <c r="S60" s="56"/>
      <c r="T60" s="12"/>
    </row>
    <row r="61" spans="1:20" s="14" customFormat="1" ht="18.75" hidden="1" x14ac:dyDescent="0.2">
      <c r="A61" s="12"/>
      <c r="B61" s="13" t="s">
        <v>19</v>
      </c>
      <c r="C61" s="13" t="s">
        <v>19</v>
      </c>
      <c r="D61" s="13" t="s">
        <v>19</v>
      </c>
      <c r="E61" s="18"/>
      <c r="F61" s="17"/>
      <c r="G61" s="17"/>
      <c r="H61" s="17"/>
      <c r="I61" s="17"/>
      <c r="J61" s="17"/>
      <c r="K61" s="17"/>
      <c r="L61" s="17"/>
      <c r="M61" s="17"/>
      <c r="N61" s="12"/>
      <c r="O61" s="56"/>
      <c r="P61" s="56"/>
      <c r="Q61" s="56"/>
      <c r="R61" s="56"/>
      <c r="S61" s="56"/>
      <c r="T61" s="12"/>
    </row>
    <row r="62" spans="1:20" s="14" customFormat="1" ht="18.75" hidden="1" x14ac:dyDescent="0.2">
      <c r="A62" s="12"/>
      <c r="B62" s="16">
        <f>MIN(1, B60/3)</f>
        <v>0</v>
      </c>
      <c r="C62" s="16">
        <f>MIN(1, C60/3)</f>
        <v>0</v>
      </c>
      <c r="D62" s="16">
        <f>MIN(1, D60/3)</f>
        <v>0</v>
      </c>
      <c r="E62" s="110"/>
      <c r="F62" s="17"/>
      <c r="G62" s="17"/>
      <c r="H62" s="17"/>
      <c r="I62" s="17"/>
      <c r="J62" s="17"/>
      <c r="K62" s="17"/>
      <c r="L62" s="17"/>
      <c r="M62" s="17"/>
      <c r="N62" s="12"/>
      <c r="O62" s="56"/>
      <c r="P62" s="56"/>
      <c r="Q62" s="56"/>
      <c r="R62" s="56"/>
      <c r="S62" s="56"/>
      <c r="T62" s="12"/>
    </row>
    <row r="63" spans="1:20" s="14" customFormat="1" ht="18.75" hidden="1" x14ac:dyDescent="0.2">
      <c r="A63" s="1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2"/>
      <c r="O63" s="56"/>
      <c r="P63" s="56"/>
      <c r="Q63" s="56"/>
      <c r="R63" s="56"/>
      <c r="S63" s="56"/>
      <c r="T63" s="12"/>
    </row>
    <row r="64" spans="1:20" ht="18.75" hidden="1" x14ac:dyDescent="0.25">
      <c r="A64" s="8"/>
      <c r="B64" s="169" t="s">
        <v>34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8"/>
      <c r="O64" s="56"/>
      <c r="P64" s="56"/>
      <c r="Q64" s="56"/>
      <c r="R64" s="56"/>
      <c r="S64" s="56"/>
      <c r="T64" s="8"/>
    </row>
    <row r="65" spans="1:20" ht="18.75" hidden="1" x14ac:dyDescent="0.25">
      <c r="A65" s="8"/>
      <c r="B65" s="22">
        <f>B4+B10+B16++B22+B28+B34+B40+B46+B52+B58</f>
        <v>0</v>
      </c>
      <c r="C65" s="22">
        <f t="shared" ref="C65:M65" si="24">C4+C10+C16++C22+C28+C34+C40+C46+C52+C58</f>
        <v>0</v>
      </c>
      <c r="D65" s="22">
        <f t="shared" si="24"/>
        <v>0</v>
      </c>
      <c r="E65" s="22">
        <f t="shared" si="24"/>
        <v>0</v>
      </c>
      <c r="F65" s="22">
        <f t="shared" si="24"/>
        <v>0</v>
      </c>
      <c r="G65" s="22">
        <f t="shared" si="24"/>
        <v>0</v>
      </c>
      <c r="H65" s="22">
        <f t="shared" si="24"/>
        <v>0</v>
      </c>
      <c r="I65" s="22">
        <f t="shared" si="24"/>
        <v>0</v>
      </c>
      <c r="J65" s="22">
        <f t="shared" si="24"/>
        <v>0</v>
      </c>
      <c r="K65" s="22">
        <f t="shared" si="24"/>
        <v>0</v>
      </c>
      <c r="L65" s="22">
        <f t="shared" si="24"/>
        <v>0</v>
      </c>
      <c r="M65" s="22">
        <f t="shared" si="24"/>
        <v>0</v>
      </c>
      <c r="N65" s="8"/>
      <c r="O65" s="56"/>
      <c r="P65" s="56"/>
      <c r="Q65" s="56"/>
      <c r="R65" s="56"/>
      <c r="S65" s="56"/>
      <c r="T65" s="8"/>
    </row>
    <row r="66" spans="1:20" ht="18.75" hidden="1" x14ac:dyDescent="0.25">
      <c r="A66" s="8"/>
      <c r="B66" s="183" t="s">
        <v>23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8"/>
      <c r="O66" s="56"/>
      <c r="P66" s="56"/>
      <c r="Q66" s="56"/>
      <c r="R66" s="56"/>
      <c r="S66" s="56"/>
      <c r="T66" s="8"/>
    </row>
    <row r="67" spans="1:20" ht="18.75" hidden="1" x14ac:dyDescent="0.25">
      <c r="A67" s="8"/>
      <c r="B67" s="22">
        <f>B5+B11+B17++B23+B29+B35+B41+B47+B53+B59</f>
        <v>0</v>
      </c>
      <c r="C67" s="22">
        <f t="shared" ref="C67:M67" si="25">C5+C11+C17++C23+C29+C35+C41+C47+C53+C59</f>
        <v>0</v>
      </c>
      <c r="D67" s="22">
        <f t="shared" si="25"/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0</v>
      </c>
      <c r="I67" s="22">
        <f t="shared" si="25"/>
        <v>0</v>
      </c>
      <c r="J67" s="22">
        <f t="shared" si="25"/>
        <v>0</v>
      </c>
      <c r="K67" s="22">
        <f t="shared" si="25"/>
        <v>0</v>
      </c>
      <c r="L67" s="22">
        <f t="shared" si="25"/>
        <v>0</v>
      </c>
      <c r="M67" s="22">
        <f t="shared" si="25"/>
        <v>0</v>
      </c>
      <c r="N67" s="8"/>
      <c r="O67" s="56"/>
      <c r="P67" s="56"/>
      <c r="Q67" s="56"/>
      <c r="R67" s="56"/>
      <c r="S67" s="56"/>
      <c r="T67" s="8"/>
    </row>
    <row r="68" spans="1:20" ht="18.75" hidden="1" x14ac:dyDescent="0.25">
      <c r="A68" s="8"/>
      <c r="B68" s="166" t="s">
        <v>20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8"/>
      <c r="O68" s="56"/>
      <c r="P68" s="56"/>
      <c r="Q68" s="56"/>
      <c r="R68" s="56"/>
      <c r="S68" s="56"/>
      <c r="T68" s="8"/>
    </row>
    <row r="69" spans="1:20" s="24" customFormat="1" ht="18.75" hidden="1" x14ac:dyDescent="0.2">
      <c r="A69" s="12"/>
      <c r="B69" s="23">
        <f>ROUND(MIN(1, B8+B14+B20+B26+B32+B38+B44+B50+B56+B62),1)</f>
        <v>0</v>
      </c>
      <c r="C69" s="23">
        <f t="shared" ref="C69:M69" si="26">ROUND(MIN(1, C8+C14+C20+C26+C32+C38+C44+C50+C56+C62),1)</f>
        <v>0</v>
      </c>
      <c r="D69" s="23">
        <f t="shared" si="26"/>
        <v>0</v>
      </c>
      <c r="E69" s="23">
        <f t="shared" si="26"/>
        <v>0</v>
      </c>
      <c r="F69" s="23">
        <f t="shared" si="26"/>
        <v>0</v>
      </c>
      <c r="G69" s="23">
        <f t="shared" si="26"/>
        <v>0</v>
      </c>
      <c r="H69" s="23">
        <f t="shared" si="26"/>
        <v>0</v>
      </c>
      <c r="I69" s="23">
        <f t="shared" si="26"/>
        <v>0</v>
      </c>
      <c r="J69" s="23">
        <f t="shared" si="26"/>
        <v>0</v>
      </c>
      <c r="K69" s="23">
        <f t="shared" si="26"/>
        <v>0</v>
      </c>
      <c r="L69" s="23">
        <f t="shared" si="26"/>
        <v>0</v>
      </c>
      <c r="M69" s="23">
        <f t="shared" si="26"/>
        <v>0</v>
      </c>
      <c r="N69" s="12"/>
      <c r="O69" s="56"/>
      <c r="P69" s="56"/>
      <c r="Q69" s="56"/>
      <c r="R69" s="56"/>
      <c r="S69" s="56"/>
      <c r="T69" s="12"/>
    </row>
    <row r="70" spans="1:20" s="14" customFormat="1" ht="7.5" customHeight="1" thickBot="1" x14ac:dyDescent="0.25">
      <c r="A70" s="1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12"/>
      <c r="O70" s="56"/>
      <c r="P70" s="56"/>
      <c r="Q70" s="56"/>
      <c r="R70" s="56"/>
      <c r="S70" s="56"/>
      <c r="T70" s="12"/>
    </row>
    <row r="71" spans="1:20" ht="12.75" customHeight="1" x14ac:dyDescent="0.25">
      <c r="A71" s="8"/>
      <c r="B71" s="57" t="s">
        <v>0</v>
      </c>
      <c r="C71" s="58" t="s">
        <v>1</v>
      </c>
      <c r="D71" s="58" t="s">
        <v>2</v>
      </c>
      <c r="E71" s="58" t="s">
        <v>3</v>
      </c>
      <c r="F71" s="58" t="s">
        <v>4</v>
      </c>
      <c r="G71" s="58" t="s">
        <v>5</v>
      </c>
      <c r="H71" s="58" t="s">
        <v>6</v>
      </c>
      <c r="I71" s="58" t="s">
        <v>7</v>
      </c>
      <c r="J71" s="58" t="s">
        <v>8</v>
      </c>
      <c r="K71" s="58" t="s">
        <v>9</v>
      </c>
      <c r="L71" s="58" t="s">
        <v>10</v>
      </c>
      <c r="M71" s="59" t="s">
        <v>11</v>
      </c>
      <c r="N71" s="8"/>
      <c r="O71" s="56"/>
      <c r="P71" s="56"/>
      <c r="Q71" s="56"/>
      <c r="R71" s="56"/>
      <c r="S71" s="56"/>
      <c r="T71" s="8"/>
    </row>
    <row r="72" spans="1:20" s="26" customFormat="1" ht="48" customHeight="1" thickBot="1" x14ac:dyDescent="0.35">
      <c r="A72" s="25"/>
      <c r="B72" s="60" t="str">
        <f t="shared" ref="B72:M72" si="27">IF(B$65=0,VLOOKUP(B$69,OnlineOnly,3,FALSE),IF(B$65&gt;0,VLOOKUP(B$69,OnCampus,2,FALSE)))</f>
        <v>NO BAH</v>
      </c>
      <c r="C72" s="61" t="str">
        <f t="shared" si="27"/>
        <v>NO BAH</v>
      </c>
      <c r="D72" s="61" t="str">
        <f t="shared" si="27"/>
        <v>NO BAH</v>
      </c>
      <c r="E72" s="61" t="str">
        <f t="shared" si="27"/>
        <v>NO BAH</v>
      </c>
      <c r="F72" s="61" t="str">
        <f t="shared" si="27"/>
        <v>NO BAH</v>
      </c>
      <c r="G72" s="61" t="str">
        <f t="shared" si="27"/>
        <v>NO BAH</v>
      </c>
      <c r="H72" s="61" t="str">
        <f t="shared" si="27"/>
        <v>NO BAH</v>
      </c>
      <c r="I72" s="61" t="str">
        <f t="shared" si="27"/>
        <v>NO BAH</v>
      </c>
      <c r="J72" s="61" t="str">
        <f t="shared" si="27"/>
        <v>NO BAH</v>
      </c>
      <c r="K72" s="61" t="str">
        <f t="shared" si="27"/>
        <v>NO BAH</v>
      </c>
      <c r="L72" s="61" t="str">
        <f t="shared" si="27"/>
        <v>NO BAH</v>
      </c>
      <c r="M72" s="62" t="str">
        <f t="shared" si="27"/>
        <v>NO BAH</v>
      </c>
      <c r="N72" s="25"/>
      <c r="O72" s="56"/>
      <c r="P72" s="56"/>
      <c r="Q72" s="56"/>
      <c r="R72" s="56"/>
      <c r="S72" s="56"/>
      <c r="T72" s="25"/>
    </row>
    <row r="73" spans="1:20" s="9" customFormat="1" ht="19.5" thickBot="1" x14ac:dyDescent="0.3">
      <c r="A73" s="8"/>
      <c r="B73" s="36"/>
      <c r="C73" s="36"/>
      <c r="D73" s="36"/>
      <c r="E73" s="36"/>
      <c r="F73" s="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s="9" customFormat="1" ht="15" customHeight="1" x14ac:dyDescent="0.25">
      <c r="A74" s="8"/>
      <c r="B74" s="8"/>
      <c r="C74" s="8"/>
      <c r="D74" s="8"/>
      <c r="E74" s="8"/>
      <c r="F74" s="41"/>
      <c r="G74" s="8"/>
      <c r="H74" s="171"/>
      <c r="I74" s="39"/>
      <c r="J74" s="8"/>
      <c r="K74" s="8"/>
      <c r="L74" s="8"/>
      <c r="M74" s="8"/>
      <c r="N74" s="8"/>
      <c r="O74" s="8"/>
      <c r="P74" s="135" t="s">
        <v>44</v>
      </c>
      <c r="Q74" s="136"/>
      <c r="R74" s="136"/>
      <c r="S74" s="172">
        <f>'Enter Dates &amp; BAH Rates HERE'!D19</f>
        <v>2017</v>
      </c>
      <c r="T74" s="8"/>
    </row>
    <row r="75" spans="1:20" s="9" customFormat="1" ht="15.75" customHeight="1" thickBot="1" x14ac:dyDescent="0.3">
      <c r="A75" s="8"/>
      <c r="C75" s="36"/>
      <c r="D75" s="36"/>
      <c r="E75" s="36"/>
      <c r="F75" s="36"/>
      <c r="G75" s="8"/>
      <c r="H75" s="171"/>
      <c r="I75" s="39"/>
      <c r="J75" s="8"/>
      <c r="K75" s="8"/>
      <c r="L75" s="8"/>
      <c r="M75" s="8"/>
      <c r="N75" s="8"/>
      <c r="O75" s="8"/>
      <c r="P75" s="137"/>
      <c r="Q75" s="138"/>
      <c r="R75" s="138"/>
      <c r="S75" s="173"/>
      <c r="T75" s="8"/>
    </row>
    <row r="76" spans="1:20" ht="15" customHeight="1" x14ac:dyDescent="0.25">
      <c r="A76" s="8"/>
      <c r="B76" s="156" t="s">
        <v>36</v>
      </c>
      <c r="C76" s="156"/>
      <c r="D76" s="156"/>
      <c r="E76" s="156"/>
      <c r="F76" s="156"/>
      <c r="G76" s="63"/>
      <c r="H76" s="28">
        <v>0</v>
      </c>
      <c r="I76" s="42">
        <v>0</v>
      </c>
      <c r="J76" s="65" t="s">
        <v>13</v>
      </c>
      <c r="K76" s="157" t="str">
        <f>'Enter Dates &amp; BAH Rates HERE'!C5</f>
        <v>May 30th - August 19th, 2017</v>
      </c>
      <c r="L76" s="157"/>
      <c r="M76" s="157"/>
      <c r="N76" s="8"/>
      <c r="O76" s="8"/>
      <c r="P76" s="158" t="s">
        <v>63</v>
      </c>
      <c r="Q76" s="159"/>
      <c r="R76" s="159"/>
      <c r="S76" s="170">
        <f>1446</f>
        <v>1446</v>
      </c>
      <c r="T76" s="8"/>
    </row>
    <row r="77" spans="1:20" ht="15" customHeight="1" x14ac:dyDescent="0.25">
      <c r="A77" s="8"/>
      <c r="B77" s="156"/>
      <c r="C77" s="156"/>
      <c r="D77" s="156"/>
      <c r="E77" s="156"/>
      <c r="F77" s="156"/>
      <c r="G77" s="63"/>
      <c r="H77" s="87">
        <v>0</v>
      </c>
      <c r="I77" s="88">
        <v>0</v>
      </c>
      <c r="J77" s="65" t="s">
        <v>14</v>
      </c>
      <c r="K77" s="145" t="str">
        <f>'Enter Dates &amp; BAH Rates HERE'!C6</f>
        <v>June 26th - August 19th, 2017</v>
      </c>
      <c r="L77" s="146"/>
      <c r="M77" s="147"/>
      <c r="N77" s="8"/>
      <c r="O77" s="8"/>
      <c r="P77" s="158"/>
      <c r="Q77" s="159"/>
      <c r="R77" s="159"/>
      <c r="S77" s="170"/>
      <c r="T77" s="8"/>
    </row>
    <row r="78" spans="1:20" ht="15" customHeight="1" x14ac:dyDescent="0.25">
      <c r="A78" s="8"/>
      <c r="B78" s="156"/>
      <c r="C78" s="156"/>
      <c r="D78" s="156"/>
      <c r="E78" s="156"/>
      <c r="F78" s="156"/>
      <c r="G78" s="63"/>
      <c r="H78" s="87">
        <v>0</v>
      </c>
      <c r="I78" s="88">
        <v>0</v>
      </c>
      <c r="J78" s="65" t="s">
        <v>50</v>
      </c>
      <c r="K78" s="142" t="str">
        <f>'Enter Dates &amp; BAH Rates HERE'!C7</f>
        <v>May 30th - July 8th, 2017</v>
      </c>
      <c r="L78" s="143"/>
      <c r="M78" s="144"/>
      <c r="N78" s="8"/>
      <c r="O78" s="8"/>
      <c r="P78" s="158"/>
      <c r="Q78" s="159"/>
      <c r="R78" s="159"/>
      <c r="S78" s="170"/>
      <c r="T78" s="8"/>
    </row>
    <row r="79" spans="1:20" ht="15" customHeight="1" x14ac:dyDescent="0.25">
      <c r="A79" s="8"/>
      <c r="B79" s="156"/>
      <c r="C79" s="156"/>
      <c r="D79" s="156"/>
      <c r="E79" s="156"/>
      <c r="F79" s="156"/>
      <c r="G79" s="63"/>
      <c r="H79" s="29">
        <v>0</v>
      </c>
      <c r="I79" s="30">
        <v>0</v>
      </c>
      <c r="J79" s="65" t="s">
        <v>50</v>
      </c>
      <c r="K79" s="148" t="str">
        <f>'Enter Dates &amp; BAH Rates HERE'!C8</f>
        <v>June 12th - July 22nd, 2017</v>
      </c>
      <c r="L79" s="148"/>
      <c r="M79" s="148"/>
      <c r="N79" s="8"/>
      <c r="O79" s="8"/>
      <c r="P79" s="158"/>
      <c r="Q79" s="159"/>
      <c r="R79" s="159"/>
      <c r="S79" s="170"/>
      <c r="T79" s="8"/>
    </row>
    <row r="80" spans="1:20" ht="15" customHeight="1" x14ac:dyDescent="0.25">
      <c r="A80" s="8"/>
      <c r="B80" s="156" t="s">
        <v>37</v>
      </c>
      <c r="C80" s="156"/>
      <c r="D80" s="156"/>
      <c r="E80" s="156"/>
      <c r="F80" s="156"/>
      <c r="G80" s="63"/>
      <c r="H80" s="29">
        <v>0</v>
      </c>
      <c r="I80" s="30">
        <v>0</v>
      </c>
      <c r="J80" s="65" t="s">
        <v>50</v>
      </c>
      <c r="K80" s="148" t="str">
        <f>'Enter Dates &amp; BAH Rates HERE'!C9</f>
        <v>June 26th - August 5th, 2017</v>
      </c>
      <c r="L80" s="148"/>
      <c r="M80" s="148"/>
      <c r="N80" s="8"/>
      <c r="O80" s="8"/>
      <c r="P80" s="149" t="s">
        <v>40</v>
      </c>
      <c r="Q80" s="150"/>
      <c r="R80" s="150"/>
      <c r="S80" s="160">
        <f>'Enter Dates &amp; BAH Rates HERE'!D21</f>
        <v>805.5</v>
      </c>
      <c r="T80" s="8"/>
    </row>
    <row r="81" spans="1:20" ht="15" customHeight="1" x14ac:dyDescent="0.25">
      <c r="A81" s="8"/>
      <c r="B81" s="156"/>
      <c r="C81" s="156"/>
      <c r="D81" s="156"/>
      <c r="E81" s="156"/>
      <c r="F81" s="156"/>
      <c r="G81" s="63"/>
      <c r="H81" s="29">
        <v>0</v>
      </c>
      <c r="I81" s="30">
        <v>0</v>
      </c>
      <c r="J81" s="65" t="s">
        <v>50</v>
      </c>
      <c r="K81" s="142" t="str">
        <f>'Enter Dates &amp; BAH Rates HERE'!C10</f>
        <v>July 10th - August 19th, 2017</v>
      </c>
      <c r="L81" s="143"/>
      <c r="M81" s="144"/>
      <c r="N81" s="8"/>
      <c r="O81" s="8"/>
      <c r="P81" s="151"/>
      <c r="Q81" s="152"/>
      <c r="R81" s="152"/>
      <c r="S81" s="161"/>
      <c r="T81" s="8"/>
    </row>
    <row r="82" spans="1:20" ht="15" customHeight="1" x14ac:dyDescent="0.25">
      <c r="A82" s="8"/>
      <c r="B82" s="156"/>
      <c r="C82" s="156"/>
      <c r="D82" s="156"/>
      <c r="E82" s="156"/>
      <c r="F82" s="156"/>
      <c r="G82" s="63"/>
      <c r="H82" s="29">
        <v>0</v>
      </c>
      <c r="I82" s="30">
        <v>0</v>
      </c>
      <c r="J82" s="65" t="s">
        <v>15</v>
      </c>
      <c r="K82" s="139" t="str">
        <f>'Enter Dates &amp; BAH Rates HERE'!C11</f>
        <v>May 30th - June 24th, 2017</v>
      </c>
      <c r="L82" s="140"/>
      <c r="M82" s="141"/>
      <c r="N82" s="8"/>
      <c r="O82" s="8"/>
      <c r="P82" s="151"/>
      <c r="Q82" s="152"/>
      <c r="R82" s="152"/>
      <c r="S82" s="161"/>
      <c r="T82" s="8"/>
    </row>
    <row r="83" spans="1:20" ht="15.75" customHeight="1" thickBot="1" x14ac:dyDescent="0.3">
      <c r="A83" s="8"/>
      <c r="C83" s="36"/>
      <c r="D83" s="36"/>
      <c r="E83" s="36"/>
      <c r="F83" s="36"/>
      <c r="G83" s="63"/>
      <c r="H83" s="29">
        <v>0</v>
      </c>
      <c r="I83" s="30">
        <v>0</v>
      </c>
      <c r="J83" s="65" t="s">
        <v>15</v>
      </c>
      <c r="K83" s="163" t="str">
        <f>'Enter Dates &amp; BAH Rates HERE'!C12</f>
        <v>June 26th - July 22nd, 2017</v>
      </c>
      <c r="L83" s="163"/>
      <c r="M83" s="163"/>
      <c r="N83" s="8"/>
      <c r="O83" s="8"/>
      <c r="P83" s="153"/>
      <c r="Q83" s="154"/>
      <c r="R83" s="154"/>
      <c r="S83" s="162"/>
      <c r="T83" s="8"/>
    </row>
    <row r="84" spans="1:20" ht="15" customHeight="1" x14ac:dyDescent="0.25">
      <c r="A84" s="8"/>
      <c r="B84" s="36"/>
      <c r="C84" s="36"/>
      <c r="D84" s="36"/>
      <c r="E84" s="36"/>
      <c r="F84" s="36"/>
      <c r="G84" s="63"/>
      <c r="H84" s="29">
        <v>0</v>
      </c>
      <c r="I84" s="30">
        <v>0</v>
      </c>
      <c r="J84" s="65" t="s">
        <v>15</v>
      </c>
      <c r="K84" s="163" t="str">
        <f>'Enter Dates &amp; BAH Rates HERE'!C13</f>
        <v>July 24th - August 19th, 2017</v>
      </c>
      <c r="L84" s="163"/>
      <c r="M84" s="163"/>
      <c r="N84" s="8"/>
      <c r="O84" s="8"/>
      <c r="P84" s="164" t="s">
        <v>31</v>
      </c>
      <c r="Q84" s="164"/>
      <c r="R84" s="164"/>
      <c r="S84" s="164"/>
      <c r="T84" s="8"/>
    </row>
    <row r="85" spans="1:20" ht="15.75" customHeight="1" thickBot="1" x14ac:dyDescent="0.3">
      <c r="A85" s="8"/>
      <c r="B85" s="36"/>
      <c r="C85" s="36"/>
      <c r="D85" s="36"/>
      <c r="E85" s="36"/>
      <c r="F85" s="36"/>
      <c r="G85" s="63"/>
      <c r="H85" s="31">
        <v>0</v>
      </c>
      <c r="I85" s="32">
        <v>0</v>
      </c>
      <c r="J85" s="65" t="s">
        <v>49</v>
      </c>
      <c r="K85" s="165" t="str">
        <f>'Enter Dates &amp; BAH Rates HERE'!C14</f>
        <v>May 30th - June 17th, 2017</v>
      </c>
      <c r="L85" s="165"/>
      <c r="M85" s="165"/>
      <c r="N85" s="8"/>
      <c r="O85" s="8"/>
      <c r="P85" s="164"/>
      <c r="Q85" s="164"/>
      <c r="R85" s="164"/>
      <c r="S85" s="164"/>
      <c r="T85" s="8"/>
    </row>
    <row r="86" spans="1:20" s="8" customFormat="1" ht="28.5" hidden="1" customHeight="1" x14ac:dyDescent="0.3">
      <c r="A86" s="9"/>
      <c r="B86" s="155" t="s">
        <v>24</v>
      </c>
      <c r="C86" s="155"/>
      <c r="D86" s="155"/>
      <c r="E86" s="33"/>
      <c r="F86" s="40"/>
      <c r="G86" s="33"/>
      <c r="H86" s="34">
        <f>SUM(H76:H85)</f>
        <v>0</v>
      </c>
      <c r="I86" s="35">
        <f>SUM(I76:I85)</f>
        <v>0</v>
      </c>
      <c r="J86" s="36"/>
      <c r="K86" s="36"/>
      <c r="L86" s="36"/>
      <c r="M86" s="36"/>
      <c r="P86" s="164"/>
      <c r="Q86" s="164"/>
      <c r="R86" s="164"/>
      <c r="S86" s="164"/>
    </row>
    <row r="87" spans="1:20" ht="39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64"/>
      <c r="Q87" s="164"/>
      <c r="R87" s="164"/>
      <c r="S87" s="164"/>
      <c r="T87" s="8"/>
    </row>
    <row r="88" spans="1:20" ht="47.25" customHeight="1" x14ac:dyDescent="0.25">
      <c r="A88" s="8"/>
      <c r="B88" s="8"/>
      <c r="C88" s="134" t="s">
        <v>35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8"/>
      <c r="O88" s="8"/>
      <c r="P88" s="27"/>
      <c r="Q88" s="27"/>
      <c r="R88" s="27"/>
      <c r="S88" s="27"/>
      <c r="T88" s="8"/>
    </row>
    <row r="89" spans="1:20" ht="28.5" x14ac:dyDescent="0.25">
      <c r="A89" s="8"/>
      <c r="B89" s="36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8"/>
      <c r="O89" s="8"/>
      <c r="P89" s="27"/>
      <c r="Q89" s="27"/>
      <c r="R89" s="27"/>
      <c r="S89" s="27"/>
      <c r="T89" s="8"/>
    </row>
    <row r="90" spans="1:2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20" x14ac:dyDescent="0.25">
      <c r="I93" s="8"/>
      <c r="J93" s="8"/>
      <c r="K93" s="8"/>
      <c r="L93" s="8"/>
      <c r="M93" s="8"/>
    </row>
  </sheetData>
  <sheetProtection algorithmName="SHA-512" hashValue="NGkfrag2Z3mRutk4MxNVXpZrO/PPhJPkbIWg/2LR+6XQi0jlBH/Jyw5Z6fN1Iw/sNOxq01FAZmKS07E6CYzXJg==" saltValue="1wMKLUDIEmRmb7FWq/UwoQ==" spinCount="100000" sheet="1" objects="1" scenarios="1"/>
  <mergeCells count="37">
    <mergeCell ref="F1:I1"/>
    <mergeCell ref="B2:M2"/>
    <mergeCell ref="B3:M3"/>
    <mergeCell ref="B39:E39"/>
    <mergeCell ref="B66:M66"/>
    <mergeCell ref="F9:M9"/>
    <mergeCell ref="B15:G15"/>
    <mergeCell ref="D21:I21"/>
    <mergeCell ref="H33:M33"/>
    <mergeCell ref="F27:K27"/>
    <mergeCell ref="B68:M68"/>
    <mergeCell ref="F45:I45"/>
    <mergeCell ref="J51:M51"/>
    <mergeCell ref="B64:M64"/>
    <mergeCell ref="S76:S79"/>
    <mergeCell ref="K79:M79"/>
    <mergeCell ref="H74:H75"/>
    <mergeCell ref="S74:S75"/>
    <mergeCell ref="B76:F79"/>
    <mergeCell ref="B57:D57"/>
    <mergeCell ref="S80:S83"/>
    <mergeCell ref="K83:M83"/>
    <mergeCell ref="K84:M84"/>
    <mergeCell ref="P84:S87"/>
    <mergeCell ref="K85:M85"/>
    <mergeCell ref="C88:M89"/>
    <mergeCell ref="P74:R75"/>
    <mergeCell ref="K82:M82"/>
    <mergeCell ref="K81:M81"/>
    <mergeCell ref="K78:M78"/>
    <mergeCell ref="K77:M77"/>
    <mergeCell ref="K80:M80"/>
    <mergeCell ref="P80:R83"/>
    <mergeCell ref="B86:D86"/>
    <mergeCell ref="B80:F82"/>
    <mergeCell ref="K76:M76"/>
    <mergeCell ref="P76:R79"/>
  </mergeCells>
  <conditionalFormatting sqref="B72:M72">
    <cfRule type="containsText" dxfId="13" priority="1" operator="containsText" text="ONLINE">
      <formula>NOT(ISERROR(SEARCH("ONLINE",B72)))</formula>
    </cfRule>
    <cfRule type="containsText" dxfId="12" priority="2" operator="containsText" text="60%">
      <formula>NOT(ISERROR(SEARCH("60%",B72)))</formula>
    </cfRule>
    <cfRule type="containsText" dxfId="11" priority="3" operator="containsText" text="70%">
      <formula>NOT(ISERROR(SEARCH("70%",B72)))</formula>
    </cfRule>
    <cfRule type="containsText" dxfId="10" priority="4" operator="containsText" text="80%">
      <formula>NOT(ISERROR(SEARCH("80%",B72)))</formula>
    </cfRule>
    <cfRule type="containsText" dxfId="9" priority="5" operator="containsText" text="90%">
      <formula>NOT(ISERROR(SEARCH("90%",B72)))</formula>
    </cfRule>
    <cfRule type="containsText" dxfId="8" priority="6" operator="containsText" text="FULL">
      <formula>NOT(ISERROR(SEARCH("FULL",B72)))</formula>
    </cfRule>
  </conditionalFormatting>
  <pageMargins left="0.3" right="0.3" top="0.3" bottom="0.3" header="0.3" footer="0.3"/>
  <pageSetup scale="6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0EC0F3C9-E4C6-4305-8F58-063FF8D161FE}">
            <xm:f>NOT(ISERROR(SEARCH("NO BAH",B72)))</xm:f>
            <xm:f>"NO BAH"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B72:M72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tabSelected="1" topLeftCell="A45" zoomScaleNormal="100" workbookViewId="0">
      <selection activeCell="I81" sqref="I81"/>
    </sheetView>
  </sheetViews>
  <sheetFormatPr defaultColWidth="9.140625" defaultRowHeight="15" x14ac:dyDescent="0.25"/>
  <cols>
    <col min="1" max="1" width="2" style="9" customWidth="1"/>
    <col min="2" max="13" width="10.7109375" style="21" customWidth="1"/>
    <col min="14" max="14" width="9.140625" style="9"/>
    <col min="15" max="15" width="13.28515625" style="9" customWidth="1"/>
    <col min="16" max="16" width="10.7109375" style="9" customWidth="1"/>
    <col min="17" max="18" width="8" style="9" customWidth="1"/>
    <col min="19" max="19" width="11.5703125" style="9" bestFit="1" customWidth="1"/>
    <col min="20" max="20" width="8" style="21" customWidth="1"/>
    <col min="21" max="16384" width="9.140625" style="21"/>
  </cols>
  <sheetData>
    <row r="1" spans="1:20" s="7" customFormat="1" ht="45.75" customHeight="1" x14ac:dyDescent="0.25">
      <c r="A1" s="5"/>
      <c r="B1" s="5"/>
      <c r="C1" s="6"/>
      <c r="D1" s="6"/>
      <c r="E1" s="6"/>
      <c r="F1" s="177" t="s">
        <v>39</v>
      </c>
      <c r="G1" s="177"/>
      <c r="H1" s="177"/>
      <c r="I1" s="177"/>
      <c r="J1" s="6"/>
      <c r="K1" s="6"/>
      <c r="L1" s="6"/>
      <c r="M1" s="6"/>
      <c r="N1" s="5"/>
      <c r="O1" s="5"/>
      <c r="P1" s="5"/>
      <c r="Q1" s="5"/>
      <c r="R1" s="5"/>
      <c r="S1" s="5"/>
      <c r="T1" s="5"/>
    </row>
    <row r="2" spans="1:20" s="9" customFormat="1" ht="27" thickBot="1" x14ac:dyDescent="0.45">
      <c r="A2" s="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8"/>
      <c r="O2" s="8"/>
      <c r="P2" s="8"/>
      <c r="Q2" s="8"/>
      <c r="R2" s="8"/>
      <c r="S2" s="8"/>
      <c r="T2" s="8"/>
    </row>
    <row r="3" spans="1:20" s="130" customFormat="1" ht="15.95" customHeight="1" x14ac:dyDescent="0.25">
      <c r="A3" s="129"/>
      <c r="B3" s="179" t="str">
        <f>'Enter Dates &amp; BAH Rates HERE'!C5</f>
        <v>May 30th - August 19th, 2017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129"/>
      <c r="O3" s="56"/>
      <c r="P3" s="56"/>
      <c r="Q3" s="56"/>
      <c r="R3" s="56"/>
      <c r="S3" s="56"/>
      <c r="T3" s="129"/>
    </row>
    <row r="4" spans="1:20" s="14" customFormat="1" ht="18.75" hidden="1" customHeight="1" x14ac:dyDescent="0.2">
      <c r="A4" s="12"/>
      <c r="B4" s="44">
        <f t="shared" ref="B4:M4" si="0">$H$76</f>
        <v>0</v>
      </c>
      <c r="C4" s="13">
        <f t="shared" si="0"/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45">
        <f t="shared" si="0"/>
        <v>0</v>
      </c>
      <c r="N4" s="12"/>
      <c r="O4" s="56"/>
      <c r="P4" s="56"/>
      <c r="Q4" s="56"/>
      <c r="R4" s="56"/>
      <c r="S4" s="56"/>
      <c r="T4" s="12"/>
    </row>
    <row r="5" spans="1:20" s="14" customFormat="1" ht="18.75" hidden="1" customHeight="1" x14ac:dyDescent="0.2">
      <c r="A5" s="12"/>
      <c r="B5" s="44">
        <f t="shared" ref="B5:M5" si="1">$I$76</f>
        <v>0</v>
      </c>
      <c r="C5" s="13">
        <f t="shared" si="1"/>
        <v>0</v>
      </c>
      <c r="D5" s="13">
        <f t="shared" si="1"/>
        <v>0</v>
      </c>
      <c r="E5" s="13">
        <f t="shared" si="1"/>
        <v>0</v>
      </c>
      <c r="F5" s="13">
        <f t="shared" si="1"/>
        <v>0</v>
      </c>
      <c r="G5" s="13">
        <f t="shared" si="1"/>
        <v>0</v>
      </c>
      <c r="H5" s="13">
        <f t="shared" si="1"/>
        <v>0</v>
      </c>
      <c r="I5" s="13">
        <f t="shared" si="1"/>
        <v>0</v>
      </c>
      <c r="J5" s="13">
        <f t="shared" si="1"/>
        <v>0</v>
      </c>
      <c r="K5" s="13">
        <f t="shared" si="1"/>
        <v>0</v>
      </c>
      <c r="L5" s="13">
        <f t="shared" si="1"/>
        <v>0</v>
      </c>
      <c r="M5" s="45">
        <f t="shared" si="1"/>
        <v>0</v>
      </c>
      <c r="N5" s="12"/>
      <c r="O5" s="56"/>
      <c r="P5" s="56"/>
      <c r="Q5" s="56"/>
      <c r="R5" s="56"/>
      <c r="S5" s="56"/>
      <c r="T5" s="12"/>
    </row>
    <row r="6" spans="1:20" s="14" customFormat="1" ht="18.75" hidden="1" customHeight="1" x14ac:dyDescent="0.2">
      <c r="A6" s="12"/>
      <c r="B6" s="46">
        <f t="shared" ref="B6:M6" si="2">SUM(B4:B5)</f>
        <v>0</v>
      </c>
      <c r="C6" s="15">
        <f t="shared" si="2"/>
        <v>0</v>
      </c>
      <c r="D6" s="15">
        <f t="shared" si="2"/>
        <v>0</v>
      </c>
      <c r="E6" s="15">
        <f t="shared" si="2"/>
        <v>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47">
        <f t="shared" si="2"/>
        <v>0</v>
      </c>
      <c r="N6" s="12"/>
      <c r="O6" s="56"/>
      <c r="P6" s="56"/>
      <c r="Q6" s="56"/>
      <c r="R6" s="56"/>
      <c r="S6" s="56"/>
      <c r="T6" s="12"/>
    </row>
    <row r="7" spans="1:20" s="14" customFormat="1" ht="18.75" hidden="1" customHeight="1" x14ac:dyDescent="0.2">
      <c r="A7" s="12"/>
      <c r="B7" s="44" t="s">
        <v>18</v>
      </c>
      <c r="C7" s="13" t="s">
        <v>18</v>
      </c>
      <c r="D7" s="13" t="s">
        <v>18</v>
      </c>
      <c r="E7" s="13" t="s">
        <v>18</v>
      </c>
      <c r="F7" s="13" t="s">
        <v>18</v>
      </c>
      <c r="G7" s="13" t="s">
        <v>18</v>
      </c>
      <c r="H7" s="13" t="s">
        <v>18</v>
      </c>
      <c r="I7" s="13" t="s">
        <v>18</v>
      </c>
      <c r="J7" s="13" t="s">
        <v>18</v>
      </c>
      <c r="K7" s="13" t="s">
        <v>18</v>
      </c>
      <c r="L7" s="13" t="s">
        <v>18</v>
      </c>
      <c r="M7" s="45" t="s">
        <v>18</v>
      </c>
      <c r="N7" s="12"/>
      <c r="O7" s="56"/>
      <c r="P7" s="56"/>
      <c r="Q7" s="56"/>
      <c r="R7" s="56"/>
      <c r="S7" s="56"/>
      <c r="T7" s="12"/>
    </row>
    <row r="8" spans="1:20" s="14" customFormat="1" ht="18.75" hidden="1" customHeight="1" x14ac:dyDescent="0.2">
      <c r="A8" s="12"/>
      <c r="B8" s="48">
        <f t="shared" ref="B8:M8" si="3">MIN(1, B6/6)</f>
        <v>0</v>
      </c>
      <c r="C8" s="16">
        <f t="shared" si="3"/>
        <v>0</v>
      </c>
      <c r="D8" s="16">
        <f t="shared" si="3"/>
        <v>0</v>
      </c>
      <c r="E8" s="16">
        <f t="shared" si="3"/>
        <v>0</v>
      </c>
      <c r="F8" s="16">
        <f t="shared" si="3"/>
        <v>0</v>
      </c>
      <c r="G8" s="16">
        <f t="shared" si="3"/>
        <v>0</v>
      </c>
      <c r="H8" s="16">
        <f t="shared" si="3"/>
        <v>0</v>
      </c>
      <c r="I8" s="16">
        <f t="shared" si="3"/>
        <v>0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49">
        <f t="shared" si="3"/>
        <v>0</v>
      </c>
      <c r="N8" s="12"/>
      <c r="O8" s="56"/>
      <c r="P8" s="56"/>
      <c r="Q8" s="56"/>
      <c r="R8" s="56"/>
      <c r="S8" s="56"/>
      <c r="T8" s="12"/>
    </row>
    <row r="9" spans="1:20" s="11" customFormat="1" ht="15.95" customHeight="1" x14ac:dyDescent="0.25">
      <c r="A9" s="10"/>
      <c r="B9" s="125"/>
      <c r="C9" s="122"/>
      <c r="D9" s="38"/>
      <c r="E9" s="38"/>
      <c r="F9" s="184" t="str">
        <f>'Enter Dates &amp; BAH Rates HERE'!C6</f>
        <v>June 26th - August 19th, 2017</v>
      </c>
      <c r="G9" s="184"/>
      <c r="H9" s="184"/>
      <c r="I9" s="184"/>
      <c r="J9" s="184"/>
      <c r="K9" s="184"/>
      <c r="L9" s="184"/>
      <c r="M9" s="185"/>
      <c r="N9" s="10"/>
      <c r="O9" s="56"/>
      <c r="P9" s="56"/>
      <c r="Q9" s="56"/>
      <c r="R9" s="56"/>
      <c r="S9" s="56"/>
      <c r="T9" s="10"/>
    </row>
    <row r="10" spans="1:20" s="14" customFormat="1" ht="18.75" hidden="1" customHeight="1" x14ac:dyDescent="0.2">
      <c r="A10" s="12"/>
      <c r="B10" s="52"/>
      <c r="C10" s="17"/>
      <c r="D10" s="17"/>
      <c r="E10" s="17"/>
      <c r="F10" s="13">
        <f t="shared" ref="F10:M10" si="4">$H$77</f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4"/>
        <v>0</v>
      </c>
      <c r="M10" s="45">
        <f t="shared" si="4"/>
        <v>0</v>
      </c>
      <c r="N10" s="12"/>
      <c r="O10" s="56"/>
      <c r="P10" s="56"/>
      <c r="Q10" s="56"/>
      <c r="R10" s="56"/>
      <c r="S10" s="56"/>
      <c r="T10" s="12"/>
    </row>
    <row r="11" spans="1:20" s="14" customFormat="1" ht="18.75" hidden="1" customHeight="1" x14ac:dyDescent="0.2">
      <c r="A11" s="12"/>
      <c r="B11" s="52"/>
      <c r="C11" s="17"/>
      <c r="D11" s="17"/>
      <c r="E11" s="17"/>
      <c r="F11" s="13">
        <f t="shared" ref="F11:M11" si="5">$I$77</f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3">
        <f t="shared" si="5"/>
        <v>0</v>
      </c>
      <c r="M11" s="45">
        <f t="shared" si="5"/>
        <v>0</v>
      </c>
      <c r="N11" s="12"/>
      <c r="O11" s="56"/>
      <c r="P11" s="56"/>
      <c r="Q11" s="56"/>
      <c r="R11" s="56"/>
      <c r="S11" s="56"/>
      <c r="T11" s="12"/>
    </row>
    <row r="12" spans="1:20" s="14" customFormat="1" ht="18.75" hidden="1" customHeight="1" x14ac:dyDescent="0.2">
      <c r="A12" s="12"/>
      <c r="B12" s="126"/>
      <c r="C12" s="117"/>
      <c r="D12" s="117"/>
      <c r="E12" s="117"/>
      <c r="F12" s="15">
        <f>SUM(F10:F11)</f>
        <v>0</v>
      </c>
      <c r="G12" s="15">
        <f>SUM(G10:G11)</f>
        <v>0</v>
      </c>
      <c r="H12" s="15">
        <f>SUM(H10:H11)</f>
        <v>0</v>
      </c>
      <c r="I12" s="15">
        <f>SUM(I10:I11)</f>
        <v>0</v>
      </c>
      <c r="J12" s="15">
        <f t="shared" ref="J12:M12" si="6">SUM(J10:J11)</f>
        <v>0</v>
      </c>
      <c r="K12" s="15">
        <f t="shared" si="6"/>
        <v>0</v>
      </c>
      <c r="L12" s="15">
        <f t="shared" si="6"/>
        <v>0</v>
      </c>
      <c r="M12" s="47">
        <f t="shared" si="6"/>
        <v>0</v>
      </c>
      <c r="N12" s="12"/>
      <c r="O12" s="56"/>
      <c r="P12" s="56"/>
      <c r="Q12" s="56"/>
      <c r="R12" s="56"/>
      <c r="S12" s="56"/>
      <c r="T12" s="12"/>
    </row>
    <row r="13" spans="1:20" s="14" customFormat="1" ht="18.75" hidden="1" customHeight="1" x14ac:dyDescent="0.2">
      <c r="A13" s="12"/>
      <c r="B13" s="52"/>
      <c r="C13" s="17"/>
      <c r="D13" s="17"/>
      <c r="E13" s="17"/>
      <c r="F13" s="13" t="s">
        <v>38</v>
      </c>
      <c r="G13" s="13" t="s">
        <v>38</v>
      </c>
      <c r="H13" s="13" t="s">
        <v>38</v>
      </c>
      <c r="I13" s="13" t="s">
        <v>38</v>
      </c>
      <c r="J13" s="13" t="s">
        <v>38</v>
      </c>
      <c r="K13" s="13" t="s">
        <v>38</v>
      </c>
      <c r="L13" s="13" t="s">
        <v>38</v>
      </c>
      <c r="M13" s="45" t="s">
        <v>38</v>
      </c>
      <c r="N13" s="12"/>
      <c r="O13" s="56"/>
      <c r="P13" s="56"/>
      <c r="Q13" s="56"/>
      <c r="R13" s="56"/>
      <c r="S13" s="56"/>
      <c r="T13" s="12"/>
    </row>
    <row r="14" spans="1:20" s="14" customFormat="1" ht="18.75" hidden="1" customHeight="1" x14ac:dyDescent="0.2">
      <c r="A14" s="12"/>
      <c r="B14" s="121"/>
      <c r="C14" s="118"/>
      <c r="D14" s="118"/>
      <c r="E14" s="118"/>
      <c r="F14" s="16">
        <f t="shared" ref="F14:M14" si="7">MIN(1, F12/5)</f>
        <v>0</v>
      </c>
      <c r="G14" s="16">
        <f t="shared" si="7"/>
        <v>0</v>
      </c>
      <c r="H14" s="16">
        <f t="shared" si="7"/>
        <v>0</v>
      </c>
      <c r="I14" s="16">
        <f t="shared" si="7"/>
        <v>0</v>
      </c>
      <c r="J14" s="16">
        <f t="shared" si="7"/>
        <v>0</v>
      </c>
      <c r="K14" s="16">
        <f t="shared" si="7"/>
        <v>0</v>
      </c>
      <c r="L14" s="16">
        <f t="shared" si="7"/>
        <v>0</v>
      </c>
      <c r="M14" s="49">
        <f t="shared" si="7"/>
        <v>0</v>
      </c>
      <c r="N14" s="12"/>
      <c r="O14" s="56"/>
      <c r="P14" s="56"/>
      <c r="Q14" s="56"/>
      <c r="R14" s="56"/>
      <c r="S14" s="56"/>
      <c r="T14" s="12"/>
    </row>
    <row r="15" spans="1:20" s="11" customFormat="1" ht="15.95" customHeight="1" x14ac:dyDescent="0.25">
      <c r="A15" s="10"/>
      <c r="B15" s="186" t="str">
        <f>'Enter Dates &amp; BAH Rates HERE'!C7</f>
        <v>May 30th - July 8th, 2017</v>
      </c>
      <c r="C15" s="187"/>
      <c r="D15" s="187"/>
      <c r="E15" s="187"/>
      <c r="F15" s="188"/>
      <c r="G15" s="188"/>
      <c r="H15" s="38"/>
      <c r="I15" s="38"/>
      <c r="J15" s="38"/>
      <c r="K15" s="38"/>
      <c r="L15" s="38"/>
      <c r="M15" s="124"/>
      <c r="N15" s="10"/>
      <c r="O15" s="56"/>
      <c r="P15" s="56"/>
      <c r="Q15" s="56"/>
      <c r="R15" s="56"/>
      <c r="S15" s="56"/>
      <c r="T15" s="10"/>
    </row>
    <row r="16" spans="1:20" s="14" customFormat="1" ht="18.75" hidden="1" customHeight="1" x14ac:dyDescent="0.2">
      <c r="A16" s="12"/>
      <c r="B16" s="44">
        <f t="shared" ref="B16:G16" si="8">$H$78</f>
        <v>0</v>
      </c>
      <c r="C16" s="13">
        <f t="shared" si="8"/>
        <v>0</v>
      </c>
      <c r="D16" s="13">
        <f t="shared" si="8"/>
        <v>0</v>
      </c>
      <c r="E16" s="13">
        <f t="shared" si="8"/>
        <v>0</v>
      </c>
      <c r="F16" s="13">
        <f t="shared" si="8"/>
        <v>0</v>
      </c>
      <c r="G16" s="13">
        <f t="shared" si="8"/>
        <v>0</v>
      </c>
      <c r="H16" s="17"/>
      <c r="I16" s="17"/>
      <c r="J16" s="17"/>
      <c r="K16" s="17"/>
      <c r="L16" s="17"/>
      <c r="M16" s="50"/>
      <c r="N16" s="12"/>
      <c r="O16" s="56"/>
      <c r="P16" s="56"/>
      <c r="Q16" s="56"/>
      <c r="R16" s="56"/>
      <c r="S16" s="56"/>
      <c r="T16" s="12"/>
    </row>
    <row r="17" spans="1:20" s="14" customFormat="1" ht="18.75" hidden="1" customHeight="1" x14ac:dyDescent="0.2">
      <c r="A17" s="12"/>
      <c r="B17" s="44">
        <f t="shared" ref="B17:G17" si="9">$I$78</f>
        <v>0</v>
      </c>
      <c r="C17" s="13">
        <f t="shared" si="9"/>
        <v>0</v>
      </c>
      <c r="D17" s="13">
        <f t="shared" si="9"/>
        <v>0</v>
      </c>
      <c r="E17" s="13">
        <f t="shared" si="9"/>
        <v>0</v>
      </c>
      <c r="F17" s="13">
        <f t="shared" si="9"/>
        <v>0</v>
      </c>
      <c r="G17" s="13">
        <f t="shared" si="9"/>
        <v>0</v>
      </c>
      <c r="H17" s="17"/>
      <c r="I17" s="17"/>
      <c r="J17" s="17"/>
      <c r="K17" s="17"/>
      <c r="L17" s="17"/>
      <c r="M17" s="50"/>
      <c r="N17" s="12"/>
      <c r="O17" s="56"/>
      <c r="P17" s="56"/>
      <c r="Q17" s="56"/>
      <c r="R17" s="56"/>
      <c r="S17" s="56"/>
      <c r="T17" s="12"/>
    </row>
    <row r="18" spans="1:20" s="14" customFormat="1" ht="18.75" hidden="1" customHeight="1" x14ac:dyDescent="0.2">
      <c r="A18" s="12"/>
      <c r="B18" s="46">
        <f t="shared" ref="B18:G18" si="10">SUM(B16:B17)</f>
        <v>0</v>
      </c>
      <c r="C18" s="15">
        <f t="shared" si="10"/>
        <v>0</v>
      </c>
      <c r="D18" s="15">
        <f t="shared" si="10"/>
        <v>0</v>
      </c>
      <c r="E18" s="15">
        <f t="shared" si="10"/>
        <v>0</v>
      </c>
      <c r="F18" s="15">
        <f t="shared" si="10"/>
        <v>0</v>
      </c>
      <c r="G18" s="15">
        <f t="shared" si="10"/>
        <v>0</v>
      </c>
      <c r="H18" s="117"/>
      <c r="I18" s="117"/>
      <c r="J18" s="17"/>
      <c r="K18" s="17"/>
      <c r="L18" s="17"/>
      <c r="M18" s="50"/>
      <c r="N18" s="12"/>
      <c r="O18" s="56"/>
      <c r="P18" s="56"/>
      <c r="Q18" s="56"/>
      <c r="R18" s="56"/>
      <c r="S18" s="56"/>
      <c r="T18" s="12"/>
    </row>
    <row r="19" spans="1:20" s="14" customFormat="1" ht="18.75" hidden="1" customHeight="1" x14ac:dyDescent="0.2">
      <c r="A19" s="12"/>
      <c r="B19" s="44" t="s">
        <v>56</v>
      </c>
      <c r="C19" s="13" t="s">
        <v>56</v>
      </c>
      <c r="D19" s="13" t="s">
        <v>56</v>
      </c>
      <c r="E19" s="13" t="s">
        <v>56</v>
      </c>
      <c r="F19" s="13" t="s">
        <v>56</v>
      </c>
      <c r="G19" s="13" t="s">
        <v>56</v>
      </c>
      <c r="H19" s="17"/>
      <c r="I19" s="17"/>
      <c r="J19" s="17"/>
      <c r="K19" s="17"/>
      <c r="L19" s="17"/>
      <c r="M19" s="50"/>
      <c r="N19" s="12"/>
      <c r="O19" s="56"/>
      <c r="P19" s="56"/>
      <c r="Q19" s="56"/>
      <c r="R19" s="56"/>
      <c r="S19" s="56"/>
      <c r="T19" s="12"/>
    </row>
    <row r="20" spans="1:20" s="14" customFormat="1" ht="18.75" hidden="1" customHeight="1" x14ac:dyDescent="0.2">
      <c r="A20" s="12"/>
      <c r="B20" s="48">
        <f t="shared" ref="B20:G20" si="11">MIN(1, B18/4)</f>
        <v>0</v>
      </c>
      <c r="C20" s="16">
        <f t="shared" si="11"/>
        <v>0</v>
      </c>
      <c r="D20" s="16">
        <f t="shared" si="11"/>
        <v>0</v>
      </c>
      <c r="E20" s="16">
        <f t="shared" si="11"/>
        <v>0</v>
      </c>
      <c r="F20" s="16">
        <f t="shared" si="11"/>
        <v>0</v>
      </c>
      <c r="G20" s="16">
        <f t="shared" si="11"/>
        <v>0</v>
      </c>
      <c r="H20" s="118"/>
      <c r="I20" s="118"/>
      <c r="J20" s="17"/>
      <c r="K20" s="17"/>
      <c r="L20" s="17"/>
      <c r="M20" s="50"/>
      <c r="N20" s="12"/>
      <c r="O20" s="56"/>
      <c r="P20" s="56"/>
      <c r="Q20" s="56"/>
      <c r="R20" s="56"/>
      <c r="S20" s="56"/>
      <c r="T20" s="12"/>
    </row>
    <row r="21" spans="1:20" s="11" customFormat="1" ht="15.95" customHeight="1" x14ac:dyDescent="0.25">
      <c r="A21" s="10"/>
      <c r="B21" s="119"/>
      <c r="C21" s="120"/>
      <c r="D21" s="187" t="str">
        <f>'Enter Dates &amp; BAH Rates HERE'!C8</f>
        <v>June 12th - July 22nd, 2017</v>
      </c>
      <c r="E21" s="187"/>
      <c r="F21" s="187"/>
      <c r="G21" s="187"/>
      <c r="H21" s="187"/>
      <c r="I21" s="187"/>
      <c r="J21" s="38"/>
      <c r="K21" s="38"/>
      <c r="L21" s="38"/>
      <c r="M21" s="124"/>
      <c r="N21" s="10"/>
      <c r="O21" s="56"/>
      <c r="P21" s="56"/>
      <c r="Q21" s="56"/>
      <c r="R21" s="56"/>
      <c r="S21" s="56"/>
      <c r="T21" s="10"/>
    </row>
    <row r="22" spans="1:20" s="14" customFormat="1" ht="18.75" hidden="1" customHeight="1" x14ac:dyDescent="0.2">
      <c r="A22" s="12"/>
      <c r="B22" s="52"/>
      <c r="C22" s="17"/>
      <c r="D22" s="13">
        <f t="shared" ref="D22:I22" si="12">$H$79</f>
        <v>0</v>
      </c>
      <c r="E22" s="13">
        <f t="shared" si="12"/>
        <v>0</v>
      </c>
      <c r="F22" s="13">
        <f t="shared" si="12"/>
        <v>0</v>
      </c>
      <c r="G22" s="13">
        <f t="shared" si="12"/>
        <v>0</v>
      </c>
      <c r="H22" s="13">
        <f t="shared" si="12"/>
        <v>0</v>
      </c>
      <c r="I22" s="13">
        <f t="shared" si="12"/>
        <v>0</v>
      </c>
      <c r="J22" s="17"/>
      <c r="K22" s="17"/>
      <c r="L22" s="17"/>
      <c r="M22" s="50"/>
      <c r="N22" s="12"/>
      <c r="O22" s="56"/>
      <c r="P22" s="56"/>
      <c r="Q22" s="56"/>
      <c r="R22" s="56"/>
      <c r="S22" s="56"/>
      <c r="T22" s="12"/>
    </row>
    <row r="23" spans="1:20" s="14" customFormat="1" ht="18.75" hidden="1" customHeight="1" x14ac:dyDescent="0.2">
      <c r="A23" s="12"/>
      <c r="B23" s="52"/>
      <c r="C23" s="17"/>
      <c r="D23" s="13">
        <f t="shared" ref="D23:I23" si="13">$I$79</f>
        <v>0</v>
      </c>
      <c r="E23" s="13">
        <f t="shared" si="13"/>
        <v>0</v>
      </c>
      <c r="F23" s="13">
        <f t="shared" si="13"/>
        <v>0</v>
      </c>
      <c r="G23" s="13">
        <f t="shared" si="13"/>
        <v>0</v>
      </c>
      <c r="H23" s="13">
        <f t="shared" si="13"/>
        <v>0</v>
      </c>
      <c r="I23" s="13">
        <f t="shared" si="13"/>
        <v>0</v>
      </c>
      <c r="J23" s="17"/>
      <c r="K23" s="17"/>
      <c r="L23" s="17"/>
      <c r="M23" s="50"/>
      <c r="N23" s="12"/>
      <c r="O23" s="56"/>
      <c r="P23" s="56"/>
      <c r="Q23" s="56"/>
      <c r="R23" s="56"/>
      <c r="S23" s="56"/>
      <c r="T23" s="12"/>
    </row>
    <row r="24" spans="1:20" s="14" customFormat="1" ht="18.75" hidden="1" customHeight="1" x14ac:dyDescent="0.2">
      <c r="A24" s="12"/>
      <c r="B24" s="126"/>
      <c r="C24" s="117"/>
      <c r="D24" s="15">
        <f t="shared" ref="D24:I24" si="14">SUM(D22:D23)</f>
        <v>0</v>
      </c>
      <c r="E24" s="15">
        <f t="shared" si="14"/>
        <v>0</v>
      </c>
      <c r="F24" s="15">
        <f t="shared" si="14"/>
        <v>0</v>
      </c>
      <c r="G24" s="15">
        <f t="shared" si="14"/>
        <v>0</v>
      </c>
      <c r="H24" s="15">
        <f t="shared" si="14"/>
        <v>0</v>
      </c>
      <c r="I24" s="15">
        <f t="shared" si="14"/>
        <v>0</v>
      </c>
      <c r="J24" s="117"/>
      <c r="K24" s="117"/>
      <c r="L24" s="117"/>
      <c r="M24" s="127"/>
      <c r="N24" s="12"/>
      <c r="O24" s="56"/>
      <c r="P24" s="56"/>
      <c r="Q24" s="56"/>
      <c r="R24" s="56"/>
      <c r="S24" s="56"/>
      <c r="T24" s="12"/>
    </row>
    <row r="25" spans="1:20" s="14" customFormat="1" ht="18.75" hidden="1" customHeight="1" x14ac:dyDescent="0.2">
      <c r="A25" s="12"/>
      <c r="B25" s="52"/>
      <c r="C25" s="17"/>
      <c r="D25" s="13" t="s">
        <v>56</v>
      </c>
      <c r="E25" s="13" t="s">
        <v>56</v>
      </c>
      <c r="F25" s="13" t="s">
        <v>56</v>
      </c>
      <c r="G25" s="13" t="s">
        <v>56</v>
      </c>
      <c r="H25" s="13" t="s">
        <v>56</v>
      </c>
      <c r="I25" s="13" t="s">
        <v>56</v>
      </c>
      <c r="J25" s="17"/>
      <c r="K25" s="17"/>
      <c r="L25" s="17"/>
      <c r="M25" s="50"/>
      <c r="N25" s="12"/>
      <c r="O25" s="56"/>
      <c r="P25" s="56"/>
      <c r="Q25" s="56"/>
      <c r="R25" s="56"/>
      <c r="S25" s="56"/>
      <c r="T25" s="12"/>
    </row>
    <row r="26" spans="1:20" s="14" customFormat="1" ht="18.75" hidden="1" customHeight="1" x14ac:dyDescent="0.2">
      <c r="A26" s="12"/>
      <c r="B26" s="121"/>
      <c r="C26" s="118"/>
      <c r="D26" s="16">
        <f t="shared" ref="D26:I26" si="15">MIN(1, D24/4)</f>
        <v>0</v>
      </c>
      <c r="E26" s="16">
        <f t="shared" si="15"/>
        <v>0</v>
      </c>
      <c r="F26" s="123">
        <f t="shared" si="15"/>
        <v>0</v>
      </c>
      <c r="G26" s="123">
        <f t="shared" si="15"/>
        <v>0</v>
      </c>
      <c r="H26" s="123">
        <f t="shared" si="15"/>
        <v>0</v>
      </c>
      <c r="I26" s="123">
        <f t="shared" si="15"/>
        <v>0</v>
      </c>
      <c r="J26" s="118"/>
      <c r="K26" s="118"/>
      <c r="L26" s="118"/>
      <c r="M26" s="128"/>
      <c r="N26" s="12"/>
      <c r="O26" s="56"/>
      <c r="P26" s="56"/>
      <c r="Q26" s="56"/>
      <c r="R26" s="56"/>
      <c r="S26" s="56"/>
      <c r="T26" s="12"/>
    </row>
    <row r="27" spans="1:20" s="11" customFormat="1" ht="15.95" customHeight="1" x14ac:dyDescent="0.25">
      <c r="A27" s="10"/>
      <c r="B27" s="51"/>
      <c r="C27" s="38"/>
      <c r="D27" s="38"/>
      <c r="E27" s="38"/>
      <c r="F27" s="187" t="str">
        <f>'Enter Dates &amp; BAH Rates HERE'!C9</f>
        <v>June 26th - August 5th, 2017</v>
      </c>
      <c r="G27" s="187"/>
      <c r="H27" s="187"/>
      <c r="I27" s="187"/>
      <c r="J27" s="187"/>
      <c r="K27" s="187"/>
      <c r="L27" s="38"/>
      <c r="M27" s="124"/>
      <c r="N27" s="10"/>
      <c r="O27" s="56"/>
      <c r="P27" s="56"/>
      <c r="Q27" s="56"/>
      <c r="R27" s="56"/>
      <c r="S27" s="56"/>
      <c r="T27" s="10"/>
    </row>
    <row r="28" spans="1:20" s="14" customFormat="1" ht="18.75" hidden="1" customHeight="1" x14ac:dyDescent="0.2">
      <c r="A28" s="12"/>
      <c r="B28" s="52"/>
      <c r="C28" s="17"/>
      <c r="D28" s="17"/>
      <c r="E28" s="17"/>
      <c r="F28" s="13">
        <f t="shared" ref="F28:K28" si="16">$H$80</f>
        <v>0</v>
      </c>
      <c r="G28" s="13">
        <f t="shared" si="16"/>
        <v>0</v>
      </c>
      <c r="H28" s="13">
        <f t="shared" si="16"/>
        <v>0</v>
      </c>
      <c r="I28" s="13">
        <f t="shared" si="16"/>
        <v>0</v>
      </c>
      <c r="J28" s="13">
        <f t="shared" si="16"/>
        <v>0</v>
      </c>
      <c r="K28" s="13">
        <f t="shared" si="16"/>
        <v>0</v>
      </c>
      <c r="L28" s="17"/>
      <c r="M28" s="50"/>
      <c r="N28" s="12"/>
      <c r="O28" s="56"/>
      <c r="P28" s="56"/>
      <c r="Q28" s="56"/>
      <c r="R28" s="56"/>
      <c r="S28" s="56"/>
      <c r="T28" s="12"/>
    </row>
    <row r="29" spans="1:20" s="14" customFormat="1" ht="18.75" hidden="1" customHeight="1" x14ac:dyDescent="0.2">
      <c r="A29" s="12"/>
      <c r="B29" s="52"/>
      <c r="C29" s="17"/>
      <c r="D29" s="17"/>
      <c r="E29" s="17"/>
      <c r="F29" s="13">
        <f t="shared" ref="F29:K29" si="17">$I$80</f>
        <v>0</v>
      </c>
      <c r="G29" s="13">
        <f t="shared" si="17"/>
        <v>0</v>
      </c>
      <c r="H29" s="13">
        <f t="shared" si="17"/>
        <v>0</v>
      </c>
      <c r="I29" s="13">
        <f t="shared" si="17"/>
        <v>0</v>
      </c>
      <c r="J29" s="13">
        <f t="shared" si="17"/>
        <v>0</v>
      </c>
      <c r="K29" s="13">
        <f t="shared" si="17"/>
        <v>0</v>
      </c>
      <c r="L29" s="17"/>
      <c r="M29" s="50"/>
      <c r="N29" s="12"/>
      <c r="O29" s="56"/>
      <c r="P29" s="56"/>
      <c r="Q29" s="56"/>
      <c r="R29" s="56"/>
      <c r="S29" s="56"/>
      <c r="T29" s="12"/>
    </row>
    <row r="30" spans="1:20" s="14" customFormat="1" ht="18.75" hidden="1" customHeight="1" x14ac:dyDescent="0.2">
      <c r="A30" s="12"/>
      <c r="B30" s="52"/>
      <c r="C30" s="17"/>
      <c r="D30" s="17"/>
      <c r="E30" s="17"/>
      <c r="F30" s="15">
        <f t="shared" ref="F30:K30" si="18">SUM(F28:F29)</f>
        <v>0</v>
      </c>
      <c r="G30" s="15">
        <f t="shared" si="18"/>
        <v>0</v>
      </c>
      <c r="H30" s="15">
        <f t="shared" si="18"/>
        <v>0</v>
      </c>
      <c r="I30" s="15">
        <f t="shared" si="18"/>
        <v>0</v>
      </c>
      <c r="J30" s="15">
        <f t="shared" si="18"/>
        <v>0</v>
      </c>
      <c r="K30" s="15">
        <f t="shared" si="18"/>
        <v>0</v>
      </c>
      <c r="L30" s="117"/>
      <c r="M30" s="127"/>
      <c r="N30" s="12"/>
      <c r="O30" s="56"/>
      <c r="P30" s="56"/>
      <c r="Q30" s="56"/>
      <c r="R30" s="56"/>
      <c r="S30" s="56"/>
      <c r="T30" s="12"/>
    </row>
    <row r="31" spans="1:20" s="14" customFormat="1" ht="18.75" hidden="1" customHeight="1" x14ac:dyDescent="0.2">
      <c r="A31" s="12"/>
      <c r="B31" s="52"/>
      <c r="C31" s="17"/>
      <c r="D31" s="17"/>
      <c r="E31" s="17"/>
      <c r="F31" s="13" t="s">
        <v>56</v>
      </c>
      <c r="G31" s="13" t="s">
        <v>56</v>
      </c>
      <c r="H31" s="13" t="s">
        <v>56</v>
      </c>
      <c r="I31" s="13" t="s">
        <v>56</v>
      </c>
      <c r="J31" s="13" t="s">
        <v>56</v>
      </c>
      <c r="K31" s="13" t="s">
        <v>56</v>
      </c>
      <c r="L31" s="17"/>
      <c r="M31" s="50"/>
      <c r="N31" s="12"/>
      <c r="O31" s="56"/>
      <c r="P31" s="56"/>
      <c r="Q31" s="56"/>
      <c r="R31" s="56"/>
      <c r="S31" s="56"/>
      <c r="T31" s="12"/>
    </row>
    <row r="32" spans="1:20" s="14" customFormat="1" ht="18.75" hidden="1" customHeight="1" x14ac:dyDescent="0.2">
      <c r="A32" s="12"/>
      <c r="B32" s="52"/>
      <c r="C32" s="17"/>
      <c r="D32" s="17"/>
      <c r="E32" s="17"/>
      <c r="F32" s="16">
        <f t="shared" ref="F32:K32" si="19">MIN(1, F30/4)</f>
        <v>0</v>
      </c>
      <c r="G32" s="16">
        <f t="shared" si="19"/>
        <v>0</v>
      </c>
      <c r="H32" s="16">
        <f t="shared" si="19"/>
        <v>0</v>
      </c>
      <c r="I32" s="16">
        <f t="shared" si="19"/>
        <v>0</v>
      </c>
      <c r="J32" s="16">
        <f t="shared" si="19"/>
        <v>0</v>
      </c>
      <c r="K32" s="16">
        <f t="shared" si="19"/>
        <v>0</v>
      </c>
      <c r="L32" s="118"/>
      <c r="M32" s="128"/>
      <c r="N32" s="12"/>
      <c r="O32" s="56"/>
      <c r="P32" s="56"/>
      <c r="Q32" s="56"/>
      <c r="R32" s="56"/>
      <c r="S32" s="56"/>
      <c r="T32" s="12"/>
    </row>
    <row r="33" spans="1:20" s="11" customFormat="1" ht="15.95" customHeight="1" x14ac:dyDescent="0.25">
      <c r="A33" s="10"/>
      <c r="B33" s="51"/>
      <c r="C33" s="38"/>
      <c r="D33" s="38"/>
      <c r="E33" s="38"/>
      <c r="F33" s="38"/>
      <c r="G33" s="38"/>
      <c r="H33" s="188" t="str">
        <f>'Enter Dates &amp; BAH Rates HERE'!C10</f>
        <v>July 10th - August 19th, 2017</v>
      </c>
      <c r="I33" s="188"/>
      <c r="J33" s="188"/>
      <c r="K33" s="188"/>
      <c r="L33" s="187"/>
      <c r="M33" s="189"/>
      <c r="N33" s="10"/>
      <c r="O33" s="56"/>
      <c r="P33" s="56"/>
      <c r="Q33" s="56"/>
      <c r="R33" s="56"/>
      <c r="S33" s="56"/>
      <c r="T33" s="10"/>
    </row>
    <row r="34" spans="1:20" s="14" customFormat="1" ht="18.75" hidden="1" customHeight="1" x14ac:dyDescent="0.2">
      <c r="A34" s="12"/>
      <c r="B34" s="52"/>
      <c r="C34" s="17"/>
      <c r="D34" s="17"/>
      <c r="E34" s="17"/>
      <c r="F34" s="17"/>
      <c r="G34" s="17"/>
      <c r="H34" s="13">
        <f t="shared" ref="H34:M34" si="20">$H$81</f>
        <v>0</v>
      </c>
      <c r="I34" s="13">
        <f t="shared" si="20"/>
        <v>0</v>
      </c>
      <c r="J34" s="13">
        <f t="shared" si="20"/>
        <v>0</v>
      </c>
      <c r="K34" s="13">
        <f t="shared" si="20"/>
        <v>0</v>
      </c>
      <c r="L34" s="13">
        <f t="shared" si="20"/>
        <v>0</v>
      </c>
      <c r="M34" s="45">
        <f t="shared" si="20"/>
        <v>0</v>
      </c>
      <c r="N34" s="12"/>
      <c r="O34" s="56"/>
      <c r="P34" s="56"/>
      <c r="Q34" s="56"/>
      <c r="R34" s="56"/>
      <c r="S34" s="56"/>
      <c r="T34" s="12"/>
    </row>
    <row r="35" spans="1:20" s="14" customFormat="1" ht="18.75" hidden="1" customHeight="1" x14ac:dyDescent="0.2">
      <c r="A35" s="12"/>
      <c r="B35" s="52"/>
      <c r="C35" s="17"/>
      <c r="D35" s="17"/>
      <c r="E35" s="17"/>
      <c r="F35" s="17"/>
      <c r="G35" s="17"/>
      <c r="H35" s="13">
        <f t="shared" ref="H35:M35" si="21">$I$81</f>
        <v>0</v>
      </c>
      <c r="I35" s="13">
        <f t="shared" si="21"/>
        <v>0</v>
      </c>
      <c r="J35" s="13">
        <f t="shared" si="21"/>
        <v>0</v>
      </c>
      <c r="K35" s="13">
        <f t="shared" si="21"/>
        <v>0</v>
      </c>
      <c r="L35" s="13">
        <f t="shared" si="21"/>
        <v>0</v>
      </c>
      <c r="M35" s="45">
        <f t="shared" si="21"/>
        <v>0</v>
      </c>
      <c r="N35" s="12"/>
      <c r="O35" s="56"/>
      <c r="P35" s="56"/>
      <c r="Q35" s="56"/>
      <c r="R35" s="56"/>
      <c r="S35" s="56"/>
      <c r="T35" s="12"/>
    </row>
    <row r="36" spans="1:20" s="14" customFormat="1" ht="18.75" hidden="1" customHeight="1" x14ac:dyDescent="0.2">
      <c r="A36" s="12"/>
      <c r="B36" s="52"/>
      <c r="C36" s="17"/>
      <c r="D36" s="17"/>
      <c r="E36" s="17"/>
      <c r="F36" s="117"/>
      <c r="G36" s="117"/>
      <c r="H36" s="15">
        <f t="shared" ref="H36:M36" si="22">SUM(H34:H35)</f>
        <v>0</v>
      </c>
      <c r="I36" s="15">
        <f t="shared" si="22"/>
        <v>0</v>
      </c>
      <c r="J36" s="15">
        <f t="shared" si="22"/>
        <v>0</v>
      </c>
      <c r="K36" s="15">
        <f t="shared" si="22"/>
        <v>0</v>
      </c>
      <c r="L36" s="15">
        <f t="shared" si="22"/>
        <v>0</v>
      </c>
      <c r="M36" s="47">
        <f t="shared" si="22"/>
        <v>0</v>
      </c>
      <c r="N36" s="12"/>
      <c r="O36" s="56"/>
      <c r="P36" s="56"/>
      <c r="Q36" s="56"/>
      <c r="R36" s="56"/>
      <c r="S36" s="56"/>
      <c r="T36" s="12"/>
    </row>
    <row r="37" spans="1:20" s="14" customFormat="1" ht="18.75" hidden="1" customHeight="1" x14ac:dyDescent="0.2">
      <c r="A37" s="12"/>
      <c r="B37" s="52"/>
      <c r="C37" s="17"/>
      <c r="D37" s="17"/>
      <c r="E37" s="17"/>
      <c r="F37" s="17"/>
      <c r="G37" s="17"/>
      <c r="H37" s="13" t="s">
        <v>56</v>
      </c>
      <c r="I37" s="13" t="s">
        <v>56</v>
      </c>
      <c r="J37" s="13" t="s">
        <v>56</v>
      </c>
      <c r="K37" s="13" t="s">
        <v>56</v>
      </c>
      <c r="L37" s="13" t="s">
        <v>56</v>
      </c>
      <c r="M37" s="45" t="s">
        <v>56</v>
      </c>
      <c r="N37" s="12"/>
      <c r="O37" s="56"/>
      <c r="P37" s="56"/>
      <c r="Q37" s="56"/>
      <c r="R37" s="56"/>
      <c r="S37" s="56"/>
      <c r="T37" s="12"/>
    </row>
    <row r="38" spans="1:20" s="14" customFormat="1" ht="18.75" hidden="1" customHeight="1" x14ac:dyDescent="0.2">
      <c r="A38" s="12"/>
      <c r="B38" s="52"/>
      <c r="C38" s="17"/>
      <c r="D38" s="17"/>
      <c r="E38" s="17"/>
      <c r="F38" s="118"/>
      <c r="G38" s="118"/>
      <c r="H38" s="16">
        <f t="shared" ref="H38:M38" si="23">MIN(1, H36/4)</f>
        <v>0</v>
      </c>
      <c r="I38" s="16">
        <f t="shared" si="23"/>
        <v>0</v>
      </c>
      <c r="J38" s="16">
        <f t="shared" si="23"/>
        <v>0</v>
      </c>
      <c r="K38" s="16">
        <f t="shared" si="23"/>
        <v>0</v>
      </c>
      <c r="L38" s="16">
        <f t="shared" si="23"/>
        <v>0</v>
      </c>
      <c r="M38" s="49">
        <f t="shared" si="23"/>
        <v>0</v>
      </c>
      <c r="N38" s="12"/>
      <c r="O38" s="56"/>
      <c r="P38" s="56"/>
      <c r="Q38" s="56"/>
      <c r="R38" s="56"/>
      <c r="S38" s="56"/>
      <c r="T38" s="12"/>
    </row>
    <row r="39" spans="1:20" s="11" customFormat="1" ht="15.95" customHeight="1" x14ac:dyDescent="0.25">
      <c r="A39" s="10"/>
      <c r="B39" s="182" t="str">
        <f>'Enter Dates &amp; BAH Rates HERE'!C11</f>
        <v>May 30th - June 24th, 2017</v>
      </c>
      <c r="C39" s="167"/>
      <c r="D39" s="167"/>
      <c r="E39" s="167"/>
      <c r="F39" s="37"/>
      <c r="G39" s="37"/>
      <c r="H39" s="37"/>
      <c r="I39" s="37"/>
      <c r="J39" s="37"/>
      <c r="K39" s="37"/>
      <c r="L39" s="37"/>
      <c r="M39" s="53"/>
      <c r="N39" s="10"/>
      <c r="O39" s="56"/>
      <c r="P39" s="56"/>
      <c r="Q39" s="56"/>
      <c r="R39" s="56"/>
      <c r="S39" s="56"/>
      <c r="T39" s="10"/>
    </row>
    <row r="40" spans="1:20" s="14" customFormat="1" ht="18.75" hidden="1" customHeight="1" x14ac:dyDescent="0.2">
      <c r="A40" s="12"/>
      <c r="B40" s="44">
        <f>$H$82</f>
        <v>0</v>
      </c>
      <c r="C40" s="13">
        <f>$H$82</f>
        <v>0</v>
      </c>
      <c r="D40" s="13">
        <f>$H$82</f>
        <v>0</v>
      </c>
      <c r="E40" s="13">
        <f>$H$82</f>
        <v>0</v>
      </c>
      <c r="F40" s="17"/>
      <c r="G40" s="17"/>
      <c r="H40" s="17"/>
      <c r="I40" s="17"/>
      <c r="J40" s="17"/>
      <c r="K40" s="17"/>
      <c r="L40" s="17"/>
      <c r="M40" s="50"/>
      <c r="N40" s="12"/>
      <c r="O40" s="56"/>
      <c r="P40" s="56"/>
      <c r="Q40" s="56"/>
      <c r="R40" s="56"/>
      <c r="S40" s="56"/>
      <c r="T40" s="12"/>
    </row>
    <row r="41" spans="1:20" s="14" customFormat="1" ht="18.75" hidden="1" customHeight="1" x14ac:dyDescent="0.2">
      <c r="A41" s="12"/>
      <c r="B41" s="44">
        <f>$I$82</f>
        <v>0</v>
      </c>
      <c r="C41" s="13">
        <f>$I$82</f>
        <v>0</v>
      </c>
      <c r="D41" s="13">
        <f>$I$82</f>
        <v>0</v>
      </c>
      <c r="E41" s="13">
        <f>$I$82</f>
        <v>0</v>
      </c>
      <c r="F41" s="17"/>
      <c r="G41" s="17"/>
      <c r="H41" s="17"/>
      <c r="I41" s="17"/>
      <c r="J41" s="17"/>
      <c r="K41" s="17"/>
      <c r="L41" s="17"/>
      <c r="M41" s="50"/>
      <c r="N41" s="12"/>
      <c r="O41" s="56"/>
      <c r="P41" s="56"/>
      <c r="Q41" s="56"/>
      <c r="R41" s="56"/>
      <c r="S41" s="56"/>
      <c r="T41" s="12"/>
    </row>
    <row r="42" spans="1:20" s="14" customFormat="1" ht="18.75" hidden="1" customHeight="1" x14ac:dyDescent="0.2">
      <c r="A42" s="12"/>
      <c r="B42" s="46">
        <f>SUM(B40:B41)</f>
        <v>0</v>
      </c>
      <c r="C42" s="15">
        <f>SUM(C40:C41)</f>
        <v>0</v>
      </c>
      <c r="D42" s="15">
        <f>SUM(D40:D41)</f>
        <v>0</v>
      </c>
      <c r="E42" s="15">
        <f>SUM(E40:E41)</f>
        <v>0</v>
      </c>
      <c r="F42" s="17"/>
      <c r="G42" s="17"/>
      <c r="H42" s="17"/>
      <c r="I42" s="17"/>
      <c r="J42" s="17"/>
      <c r="K42" s="17"/>
      <c r="L42" s="17"/>
      <c r="M42" s="50"/>
      <c r="N42" s="12"/>
      <c r="O42" s="56"/>
      <c r="P42" s="56"/>
      <c r="Q42" s="56"/>
      <c r="R42" s="56"/>
      <c r="S42" s="56"/>
      <c r="T42" s="12"/>
    </row>
    <row r="43" spans="1:20" s="14" customFormat="1" ht="18.75" hidden="1" customHeight="1" x14ac:dyDescent="0.2">
      <c r="A43" s="12"/>
      <c r="B43" s="44" t="s">
        <v>19</v>
      </c>
      <c r="C43" s="13" t="s">
        <v>19</v>
      </c>
      <c r="D43" s="13" t="s">
        <v>19</v>
      </c>
      <c r="E43" s="13" t="s">
        <v>19</v>
      </c>
      <c r="F43" s="17"/>
      <c r="G43" s="17"/>
      <c r="H43" s="17"/>
      <c r="I43" s="17"/>
      <c r="J43" s="17"/>
      <c r="K43" s="17"/>
      <c r="L43" s="17"/>
      <c r="M43" s="50"/>
      <c r="N43" s="12"/>
      <c r="O43" s="56"/>
      <c r="P43" s="56"/>
      <c r="Q43" s="56"/>
      <c r="R43" s="56"/>
      <c r="S43" s="56"/>
      <c r="T43" s="12"/>
    </row>
    <row r="44" spans="1:20" s="14" customFormat="1" ht="18.75" hidden="1" customHeight="1" x14ac:dyDescent="0.2">
      <c r="A44" s="12"/>
      <c r="B44" s="48">
        <f>MIN(1, B42/3)</f>
        <v>0</v>
      </c>
      <c r="C44" s="16">
        <f>MIN(1, C42/3)</f>
        <v>0</v>
      </c>
      <c r="D44" s="16">
        <f>MIN(1, D42/3)</f>
        <v>0</v>
      </c>
      <c r="E44" s="16">
        <f>MIN(1, E42/3)</f>
        <v>0</v>
      </c>
      <c r="F44" s="17"/>
      <c r="G44" s="17"/>
      <c r="H44" s="17"/>
      <c r="I44" s="17"/>
      <c r="J44" s="17"/>
      <c r="K44" s="17"/>
      <c r="L44" s="17"/>
      <c r="M44" s="50"/>
      <c r="N44" s="12"/>
      <c r="O44" s="56"/>
      <c r="P44" s="56"/>
      <c r="Q44" s="56"/>
      <c r="R44" s="56"/>
      <c r="S44" s="56"/>
      <c r="T44" s="12"/>
    </row>
    <row r="45" spans="1:20" s="11" customFormat="1" ht="15.95" customHeight="1" x14ac:dyDescent="0.25">
      <c r="A45" s="10"/>
      <c r="B45" s="54"/>
      <c r="C45" s="37"/>
      <c r="D45" s="37"/>
      <c r="E45" s="37"/>
      <c r="F45" s="167" t="str">
        <f>'Enter Dates &amp; BAH Rates HERE'!C12</f>
        <v>June 26th - July 22nd, 2017</v>
      </c>
      <c r="G45" s="167"/>
      <c r="H45" s="167"/>
      <c r="I45" s="167"/>
      <c r="J45" s="37"/>
      <c r="K45" s="37"/>
      <c r="L45" s="37"/>
      <c r="M45" s="53"/>
      <c r="N45" s="10"/>
      <c r="O45" s="56"/>
      <c r="P45" s="56"/>
      <c r="Q45" s="56"/>
      <c r="R45" s="56"/>
      <c r="S45" s="56"/>
      <c r="T45" s="10"/>
    </row>
    <row r="46" spans="1:20" s="14" customFormat="1" ht="18.75" hidden="1" customHeight="1" x14ac:dyDescent="0.2">
      <c r="A46" s="12"/>
      <c r="B46" s="52"/>
      <c r="C46" s="17"/>
      <c r="D46" s="17"/>
      <c r="E46" s="17"/>
      <c r="F46" s="13">
        <f>$H$83</f>
        <v>0</v>
      </c>
      <c r="G46" s="13">
        <f>$H$83</f>
        <v>0</v>
      </c>
      <c r="H46" s="13">
        <f>$H$83</f>
        <v>0</v>
      </c>
      <c r="I46" s="13">
        <f>$H$83</f>
        <v>0</v>
      </c>
      <c r="J46" s="17"/>
      <c r="K46" s="17"/>
      <c r="L46" s="17"/>
      <c r="M46" s="50"/>
      <c r="N46" s="12"/>
      <c r="O46" s="56"/>
      <c r="P46" s="56"/>
      <c r="Q46" s="56"/>
      <c r="R46" s="56"/>
      <c r="S46" s="56"/>
      <c r="T46" s="12"/>
    </row>
    <row r="47" spans="1:20" s="14" customFormat="1" ht="18.75" hidden="1" customHeight="1" x14ac:dyDescent="0.2">
      <c r="A47" s="12"/>
      <c r="B47" s="52"/>
      <c r="C47" s="17"/>
      <c r="D47" s="17"/>
      <c r="E47" s="17"/>
      <c r="F47" s="13">
        <f>$I$83</f>
        <v>0</v>
      </c>
      <c r="G47" s="13">
        <f>$I$83</f>
        <v>0</v>
      </c>
      <c r="H47" s="13">
        <f>$I$83</f>
        <v>0</v>
      </c>
      <c r="I47" s="13">
        <f>$I$83</f>
        <v>0</v>
      </c>
      <c r="J47" s="17"/>
      <c r="K47" s="17"/>
      <c r="L47" s="17"/>
      <c r="M47" s="50"/>
      <c r="N47" s="12"/>
      <c r="O47" s="56"/>
      <c r="P47" s="56"/>
      <c r="Q47" s="56"/>
      <c r="R47" s="56"/>
      <c r="S47" s="56"/>
      <c r="T47" s="12"/>
    </row>
    <row r="48" spans="1:20" s="14" customFormat="1" ht="18.75" hidden="1" customHeight="1" x14ac:dyDescent="0.2">
      <c r="A48" s="12"/>
      <c r="B48" s="52"/>
      <c r="C48" s="17"/>
      <c r="D48" s="17"/>
      <c r="E48" s="17"/>
      <c r="F48" s="15">
        <f>SUM(F46:F47)</f>
        <v>0</v>
      </c>
      <c r="G48" s="15">
        <f>SUM(G46:G47)</f>
        <v>0</v>
      </c>
      <c r="H48" s="15">
        <f>SUM(H46:H47)</f>
        <v>0</v>
      </c>
      <c r="I48" s="15">
        <f>SUM(I46:I47)</f>
        <v>0</v>
      </c>
      <c r="J48" s="17"/>
      <c r="K48" s="17"/>
      <c r="L48" s="17"/>
      <c r="M48" s="50"/>
      <c r="N48" s="12"/>
      <c r="O48" s="56"/>
      <c r="P48" s="56"/>
      <c r="Q48" s="56"/>
      <c r="R48" s="56"/>
      <c r="S48" s="56"/>
      <c r="T48" s="12"/>
    </row>
    <row r="49" spans="1:20" s="14" customFormat="1" ht="18.75" hidden="1" customHeight="1" x14ac:dyDescent="0.2">
      <c r="A49" s="12"/>
      <c r="B49" s="52"/>
      <c r="C49" s="17"/>
      <c r="D49" s="17"/>
      <c r="E49" s="17"/>
      <c r="F49" s="13" t="s">
        <v>19</v>
      </c>
      <c r="G49" s="13" t="s">
        <v>19</v>
      </c>
      <c r="H49" s="13" t="s">
        <v>19</v>
      </c>
      <c r="I49" s="13" t="s">
        <v>19</v>
      </c>
      <c r="J49" s="17"/>
      <c r="K49" s="17"/>
      <c r="L49" s="17"/>
      <c r="M49" s="50"/>
      <c r="N49" s="12"/>
      <c r="O49" s="56"/>
      <c r="P49" s="56"/>
      <c r="Q49" s="56"/>
      <c r="R49" s="56"/>
      <c r="S49" s="56"/>
      <c r="T49" s="12"/>
    </row>
    <row r="50" spans="1:20" s="14" customFormat="1" ht="18.75" hidden="1" customHeight="1" x14ac:dyDescent="0.2">
      <c r="A50" s="12"/>
      <c r="B50" s="52"/>
      <c r="C50" s="17"/>
      <c r="D50" s="17"/>
      <c r="E50" s="17"/>
      <c r="F50" s="16">
        <f>MIN(1, F48/3)</f>
        <v>0</v>
      </c>
      <c r="G50" s="16">
        <f>MIN(1, G48/3)</f>
        <v>0</v>
      </c>
      <c r="H50" s="16">
        <f>MIN(1, H48/3)</f>
        <v>0</v>
      </c>
      <c r="I50" s="16">
        <f>MIN(1, I48/3)</f>
        <v>0</v>
      </c>
      <c r="J50" s="17"/>
      <c r="K50" s="17"/>
      <c r="L50" s="17"/>
      <c r="M50" s="50"/>
      <c r="N50" s="12"/>
      <c r="O50" s="56"/>
      <c r="P50" s="56"/>
      <c r="Q50" s="56"/>
      <c r="R50" s="56"/>
      <c r="S50" s="56"/>
      <c r="T50" s="12"/>
    </row>
    <row r="51" spans="1:20" s="11" customFormat="1" ht="15.95" customHeight="1" x14ac:dyDescent="0.25">
      <c r="A51" s="10"/>
      <c r="B51" s="54"/>
      <c r="C51" s="37"/>
      <c r="D51" s="37"/>
      <c r="E51" s="37"/>
      <c r="F51" s="37"/>
      <c r="G51" s="37"/>
      <c r="H51" s="37"/>
      <c r="I51" s="37"/>
      <c r="J51" s="167" t="str">
        <f>'Enter Dates &amp; BAH Rates HERE'!C13</f>
        <v>July 24th - August 19th, 2017</v>
      </c>
      <c r="K51" s="167"/>
      <c r="L51" s="167"/>
      <c r="M51" s="168"/>
      <c r="N51" s="10"/>
      <c r="O51" s="56"/>
      <c r="P51" s="56"/>
      <c r="Q51" s="56"/>
      <c r="R51" s="56"/>
      <c r="S51" s="56"/>
      <c r="T51" s="10"/>
    </row>
    <row r="52" spans="1:20" s="14" customFormat="1" ht="18.75" hidden="1" customHeight="1" x14ac:dyDescent="0.2">
      <c r="A52" s="12"/>
      <c r="B52" s="52"/>
      <c r="C52" s="17"/>
      <c r="D52" s="17"/>
      <c r="E52" s="17"/>
      <c r="F52" s="17"/>
      <c r="G52" s="17"/>
      <c r="H52" s="17"/>
      <c r="I52" s="17"/>
      <c r="J52" s="19">
        <f>$H$84</f>
        <v>0</v>
      </c>
      <c r="K52" s="19">
        <f>$H$84</f>
        <v>0</v>
      </c>
      <c r="L52" s="19">
        <f>$H$84</f>
        <v>0</v>
      </c>
      <c r="M52" s="111">
        <f>$H$84</f>
        <v>0</v>
      </c>
      <c r="N52" s="12"/>
      <c r="O52" s="56"/>
      <c r="P52" s="56"/>
      <c r="Q52" s="56"/>
      <c r="R52" s="56"/>
      <c r="S52" s="56"/>
      <c r="T52" s="12"/>
    </row>
    <row r="53" spans="1:20" s="14" customFormat="1" ht="18.75" hidden="1" customHeight="1" x14ac:dyDescent="0.2">
      <c r="A53" s="12"/>
      <c r="B53" s="52"/>
      <c r="C53" s="17"/>
      <c r="D53" s="17"/>
      <c r="E53" s="17"/>
      <c r="F53" s="17"/>
      <c r="G53" s="17"/>
      <c r="H53" s="17"/>
      <c r="I53" s="17"/>
      <c r="J53" s="13">
        <f>$I$84</f>
        <v>0</v>
      </c>
      <c r="K53" s="13">
        <f>$I$84</f>
        <v>0</v>
      </c>
      <c r="L53" s="13">
        <f>$I$84</f>
        <v>0</v>
      </c>
      <c r="M53" s="45">
        <f>$I$84</f>
        <v>0</v>
      </c>
      <c r="N53" s="12"/>
      <c r="O53" s="56"/>
      <c r="P53" s="56"/>
      <c r="Q53" s="56"/>
      <c r="R53" s="56"/>
      <c r="S53" s="56"/>
      <c r="T53" s="12"/>
    </row>
    <row r="54" spans="1:20" s="14" customFormat="1" ht="18.75" hidden="1" customHeight="1" x14ac:dyDescent="0.2">
      <c r="A54" s="12"/>
      <c r="B54" s="112"/>
      <c r="C54" s="17"/>
      <c r="D54" s="17"/>
      <c r="E54" s="17"/>
      <c r="F54" s="17"/>
      <c r="G54" s="17"/>
      <c r="H54" s="17"/>
      <c r="I54" s="17"/>
      <c r="J54" s="15">
        <f>SUM(J52:J53)</f>
        <v>0</v>
      </c>
      <c r="K54" s="15">
        <f>SUM(K52:K53)</f>
        <v>0</v>
      </c>
      <c r="L54" s="15">
        <f>SUM(L52:L53)</f>
        <v>0</v>
      </c>
      <c r="M54" s="47">
        <f>SUM(M52:M53)</f>
        <v>0</v>
      </c>
      <c r="N54" s="12"/>
      <c r="O54" s="56"/>
      <c r="P54" s="56"/>
      <c r="Q54" s="56"/>
      <c r="R54" s="56"/>
      <c r="S54" s="56"/>
      <c r="T54" s="12"/>
    </row>
    <row r="55" spans="1:20" s="14" customFormat="1" ht="18.75" hidden="1" customHeight="1" x14ac:dyDescent="0.2">
      <c r="A55" s="12"/>
      <c r="B55" s="113"/>
      <c r="C55" s="17"/>
      <c r="D55" s="17"/>
      <c r="E55" s="17"/>
      <c r="F55" s="17"/>
      <c r="G55" s="17"/>
      <c r="H55" s="17"/>
      <c r="I55" s="17"/>
      <c r="J55" s="13" t="s">
        <v>19</v>
      </c>
      <c r="K55" s="13" t="s">
        <v>19</v>
      </c>
      <c r="L55" s="13" t="s">
        <v>19</v>
      </c>
      <c r="M55" s="45" t="s">
        <v>19</v>
      </c>
      <c r="N55" s="12"/>
      <c r="O55" s="56"/>
      <c r="P55" s="56"/>
      <c r="Q55" s="56"/>
      <c r="R55" s="56"/>
      <c r="S55" s="56"/>
      <c r="T55" s="12"/>
    </row>
    <row r="56" spans="1:20" s="14" customFormat="1" ht="18.75" hidden="1" customHeight="1" x14ac:dyDescent="0.25">
      <c r="A56" s="12"/>
      <c r="B56" s="114"/>
      <c r="C56" s="17"/>
      <c r="D56" s="17"/>
      <c r="E56" s="17"/>
      <c r="F56" s="17"/>
      <c r="G56" s="17"/>
      <c r="H56" s="17"/>
      <c r="I56" s="17"/>
      <c r="J56" s="16">
        <f>MIN(1, J54/3)</f>
        <v>0</v>
      </c>
      <c r="K56" s="16">
        <f>MIN(1, K54/3)</f>
        <v>0</v>
      </c>
      <c r="L56" s="16">
        <f>MIN(1, L54/3)</f>
        <v>0</v>
      </c>
      <c r="M56" s="49">
        <f>MIN(1, M54/3)</f>
        <v>0</v>
      </c>
      <c r="N56" s="12"/>
      <c r="O56" s="56"/>
      <c r="P56" s="56"/>
      <c r="Q56" s="56"/>
      <c r="R56" s="56"/>
      <c r="S56" s="56"/>
      <c r="T56" s="12"/>
    </row>
    <row r="57" spans="1:20" s="11" customFormat="1" ht="15.95" customHeight="1" thickBot="1" x14ac:dyDescent="0.3">
      <c r="A57" s="10"/>
      <c r="B57" s="174" t="str">
        <f>'Enter Dates &amp; BAH Rates HERE'!C14</f>
        <v>May 30th - June 17th, 2017</v>
      </c>
      <c r="C57" s="175"/>
      <c r="D57" s="176"/>
      <c r="E57" s="115"/>
      <c r="F57" s="55"/>
      <c r="G57" s="55"/>
      <c r="H57" s="55"/>
      <c r="I57" s="55"/>
      <c r="J57" s="55"/>
      <c r="K57" s="55"/>
      <c r="L57" s="55"/>
      <c r="M57" s="116"/>
      <c r="N57" s="10"/>
      <c r="O57" s="56"/>
      <c r="P57" s="56"/>
      <c r="Q57" s="56"/>
      <c r="R57" s="56"/>
      <c r="S57" s="56"/>
      <c r="T57" s="10"/>
    </row>
    <row r="58" spans="1:20" s="14" customFormat="1" ht="18.75" hidden="1" customHeight="1" x14ac:dyDescent="0.2">
      <c r="A58" s="12"/>
      <c r="B58" s="19">
        <f>$H$85</f>
        <v>0</v>
      </c>
      <c r="C58" s="19">
        <f>$H$85</f>
        <v>0</v>
      </c>
      <c r="D58" s="19">
        <f>$H$85</f>
        <v>0</v>
      </c>
      <c r="E58" s="18"/>
      <c r="F58" s="17"/>
      <c r="G58" s="17"/>
      <c r="H58" s="17"/>
      <c r="I58" s="17"/>
      <c r="J58" s="17"/>
      <c r="K58" s="17"/>
      <c r="L58" s="17"/>
      <c r="M58" s="17"/>
      <c r="N58" s="12"/>
      <c r="O58" s="56"/>
      <c r="P58" s="56"/>
      <c r="Q58" s="56"/>
      <c r="R58" s="56"/>
      <c r="S58" s="56"/>
      <c r="T58" s="12"/>
    </row>
    <row r="59" spans="1:20" s="14" customFormat="1" ht="18.75" hidden="1" customHeight="1" x14ac:dyDescent="0.2">
      <c r="A59" s="12"/>
      <c r="B59" s="13">
        <f>$I$85</f>
        <v>0</v>
      </c>
      <c r="C59" s="13">
        <f>$I$85</f>
        <v>0</v>
      </c>
      <c r="D59" s="13">
        <f>$I$85</f>
        <v>0</v>
      </c>
      <c r="E59" s="18"/>
      <c r="F59" s="17"/>
      <c r="G59" s="17"/>
      <c r="H59" s="17"/>
      <c r="I59" s="17"/>
      <c r="J59" s="17"/>
      <c r="K59" s="17"/>
      <c r="L59" s="17"/>
      <c r="M59" s="17"/>
      <c r="N59" s="12"/>
      <c r="O59" s="56"/>
      <c r="P59" s="56"/>
      <c r="Q59" s="56"/>
      <c r="R59" s="56"/>
      <c r="S59" s="56"/>
      <c r="T59" s="12"/>
    </row>
    <row r="60" spans="1:20" s="14" customFormat="1" ht="18.75" hidden="1" customHeight="1" x14ac:dyDescent="0.2">
      <c r="A60" s="12"/>
      <c r="B60" s="15">
        <f>SUM(B58:B59)</f>
        <v>0</v>
      </c>
      <c r="C60" s="15">
        <f>SUM(C58:C59)</f>
        <v>0</v>
      </c>
      <c r="D60" s="15">
        <f>SUM(D58:D59)</f>
        <v>0</v>
      </c>
      <c r="E60" s="109"/>
      <c r="F60" s="17"/>
      <c r="G60" s="17"/>
      <c r="H60" s="17"/>
      <c r="I60" s="17"/>
      <c r="J60" s="17"/>
      <c r="K60" s="17"/>
      <c r="L60" s="17"/>
      <c r="M60" s="17"/>
      <c r="N60" s="12"/>
      <c r="O60" s="56"/>
      <c r="P60" s="56"/>
      <c r="Q60" s="56"/>
      <c r="R60" s="56"/>
      <c r="S60" s="56"/>
      <c r="T60" s="12"/>
    </row>
    <row r="61" spans="1:20" s="14" customFormat="1" ht="18.75" hidden="1" customHeight="1" x14ac:dyDescent="0.2">
      <c r="A61" s="12"/>
      <c r="B61" s="13" t="s">
        <v>75</v>
      </c>
      <c r="C61" s="13" t="s">
        <v>75</v>
      </c>
      <c r="D61" s="13" t="s">
        <v>75</v>
      </c>
      <c r="E61" s="18"/>
      <c r="F61" s="17"/>
      <c r="G61" s="17"/>
      <c r="H61" s="17"/>
      <c r="I61" s="17"/>
      <c r="J61" s="17"/>
      <c r="K61" s="17"/>
      <c r="L61" s="17"/>
      <c r="M61" s="17"/>
      <c r="N61" s="12"/>
      <c r="O61" s="56"/>
      <c r="P61" s="56"/>
      <c r="Q61" s="56"/>
      <c r="R61" s="56"/>
      <c r="S61" s="56"/>
      <c r="T61" s="12"/>
    </row>
    <row r="62" spans="1:20" s="14" customFormat="1" ht="18.75" hidden="1" customHeight="1" x14ac:dyDescent="0.2">
      <c r="A62" s="12"/>
      <c r="B62" s="16">
        <f>MIN(1, B60/2)</f>
        <v>0</v>
      </c>
      <c r="C62" s="16">
        <f>MIN(1, C60/2)</f>
        <v>0</v>
      </c>
      <c r="D62" s="16">
        <f>MIN(1, D60/2)</f>
        <v>0</v>
      </c>
      <c r="E62" s="110"/>
      <c r="F62" s="17"/>
      <c r="G62" s="17"/>
      <c r="H62" s="17"/>
      <c r="I62" s="17"/>
      <c r="J62" s="17"/>
      <c r="K62" s="17"/>
      <c r="L62" s="17"/>
      <c r="M62" s="17"/>
      <c r="N62" s="12"/>
      <c r="O62" s="56"/>
      <c r="P62" s="56"/>
      <c r="Q62" s="56"/>
      <c r="R62" s="56"/>
      <c r="S62" s="56"/>
      <c r="T62" s="12"/>
    </row>
    <row r="63" spans="1:20" s="14" customFormat="1" ht="18.75" hidden="1" customHeight="1" x14ac:dyDescent="0.2">
      <c r="A63" s="1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2"/>
      <c r="O63" s="56"/>
      <c r="P63" s="56"/>
      <c r="Q63" s="56"/>
      <c r="R63" s="56"/>
      <c r="S63" s="56"/>
      <c r="T63" s="12"/>
    </row>
    <row r="64" spans="1:20" ht="18.75" hidden="1" customHeight="1" x14ac:dyDescent="0.25">
      <c r="A64" s="8"/>
      <c r="B64" s="169" t="s">
        <v>34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8"/>
      <c r="O64" s="56"/>
      <c r="P64" s="56"/>
      <c r="Q64" s="56"/>
      <c r="R64" s="56"/>
      <c r="S64" s="56"/>
      <c r="T64" s="8"/>
    </row>
    <row r="65" spans="1:20" ht="18.75" hidden="1" customHeight="1" x14ac:dyDescent="0.25">
      <c r="A65" s="8"/>
      <c r="B65" s="22">
        <f>B4+B10+B16++B22+B28+B34+B40+B46+B52+B58</f>
        <v>0</v>
      </c>
      <c r="C65" s="22">
        <f t="shared" ref="C65:M65" si="24">C4+C10+C16++C22+C28+C34+C40+C46+C52+C58</f>
        <v>0</v>
      </c>
      <c r="D65" s="22">
        <f t="shared" si="24"/>
        <v>0</v>
      </c>
      <c r="E65" s="22">
        <f t="shared" si="24"/>
        <v>0</v>
      </c>
      <c r="F65" s="22">
        <f t="shared" si="24"/>
        <v>0</v>
      </c>
      <c r="G65" s="22">
        <f t="shared" si="24"/>
        <v>0</v>
      </c>
      <c r="H65" s="22">
        <f t="shared" si="24"/>
        <v>0</v>
      </c>
      <c r="I65" s="22">
        <f t="shared" si="24"/>
        <v>0</v>
      </c>
      <c r="J65" s="22">
        <f t="shared" si="24"/>
        <v>0</v>
      </c>
      <c r="K65" s="22">
        <f t="shared" si="24"/>
        <v>0</v>
      </c>
      <c r="L65" s="22">
        <f t="shared" si="24"/>
        <v>0</v>
      </c>
      <c r="M65" s="22">
        <f t="shared" si="24"/>
        <v>0</v>
      </c>
      <c r="N65" s="8"/>
      <c r="O65" s="56"/>
      <c r="P65" s="56"/>
      <c r="Q65" s="56"/>
      <c r="R65" s="56"/>
      <c r="S65" s="56"/>
      <c r="T65" s="8"/>
    </row>
    <row r="66" spans="1:20" ht="18.75" hidden="1" customHeight="1" x14ac:dyDescent="0.25">
      <c r="A66" s="8"/>
      <c r="B66" s="183" t="s">
        <v>23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8"/>
      <c r="O66" s="56"/>
      <c r="P66" s="56"/>
      <c r="Q66" s="56"/>
      <c r="R66" s="56"/>
      <c r="S66" s="56"/>
      <c r="T66" s="8"/>
    </row>
    <row r="67" spans="1:20" ht="18.75" hidden="1" customHeight="1" x14ac:dyDescent="0.25">
      <c r="A67" s="8"/>
      <c r="B67" s="22">
        <f>B5+B11+B17++B23+B29+B35+B41+B47+B53+B59</f>
        <v>0</v>
      </c>
      <c r="C67" s="22">
        <f t="shared" ref="C67:M67" si="25">C5+C11+C17++C23+C29+C35+C41+C47+C53+C59</f>
        <v>0</v>
      </c>
      <c r="D67" s="22">
        <f t="shared" si="25"/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0</v>
      </c>
      <c r="I67" s="22">
        <f t="shared" si="25"/>
        <v>0</v>
      </c>
      <c r="J67" s="22">
        <f t="shared" si="25"/>
        <v>0</v>
      </c>
      <c r="K67" s="22">
        <f t="shared" si="25"/>
        <v>0</v>
      </c>
      <c r="L67" s="22">
        <f t="shared" si="25"/>
        <v>0</v>
      </c>
      <c r="M67" s="22">
        <f t="shared" si="25"/>
        <v>0</v>
      </c>
      <c r="N67" s="8"/>
      <c r="O67" s="56"/>
      <c r="P67" s="56"/>
      <c r="Q67" s="56"/>
      <c r="R67" s="56"/>
      <c r="S67" s="56"/>
      <c r="T67" s="8"/>
    </row>
    <row r="68" spans="1:20" ht="18.75" hidden="1" customHeight="1" x14ac:dyDescent="0.25">
      <c r="A68" s="8"/>
      <c r="B68" s="166" t="s">
        <v>20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8"/>
      <c r="O68" s="56"/>
      <c r="P68" s="56"/>
      <c r="Q68" s="56"/>
      <c r="R68" s="56"/>
      <c r="S68" s="56"/>
      <c r="T68" s="8"/>
    </row>
    <row r="69" spans="1:20" s="24" customFormat="1" ht="18.75" hidden="1" customHeight="1" x14ac:dyDescent="0.2">
      <c r="A69" s="12"/>
      <c r="B69" s="23">
        <f>ROUND(MIN(1, B8+B14+B20+B26+B32+B38+B44+B50+B56+B62),1)</f>
        <v>0</v>
      </c>
      <c r="C69" s="23">
        <f t="shared" ref="C69:M69" si="26">ROUND(MIN(1, C8+C14+C20+C26+C32+C38+C44+C50+C56+C62),1)</f>
        <v>0</v>
      </c>
      <c r="D69" s="23">
        <f t="shared" si="26"/>
        <v>0</v>
      </c>
      <c r="E69" s="23">
        <f t="shared" si="26"/>
        <v>0</v>
      </c>
      <c r="F69" s="23">
        <f t="shared" si="26"/>
        <v>0</v>
      </c>
      <c r="G69" s="23">
        <f t="shared" si="26"/>
        <v>0</v>
      </c>
      <c r="H69" s="23">
        <f t="shared" si="26"/>
        <v>0</v>
      </c>
      <c r="I69" s="23">
        <f t="shared" si="26"/>
        <v>0</v>
      </c>
      <c r="J69" s="23">
        <f t="shared" si="26"/>
        <v>0</v>
      </c>
      <c r="K69" s="23">
        <f t="shared" si="26"/>
        <v>0</v>
      </c>
      <c r="L69" s="23">
        <f t="shared" si="26"/>
        <v>0</v>
      </c>
      <c r="M69" s="23">
        <f t="shared" si="26"/>
        <v>0</v>
      </c>
      <c r="N69" s="12"/>
      <c r="O69" s="56"/>
      <c r="P69" s="56"/>
      <c r="Q69" s="56"/>
      <c r="R69" s="56"/>
      <c r="S69" s="56"/>
      <c r="T69" s="12"/>
    </row>
    <row r="70" spans="1:20" s="14" customFormat="1" ht="7.5" customHeight="1" thickBot="1" x14ac:dyDescent="0.25">
      <c r="A70" s="1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12"/>
      <c r="O70" s="56"/>
      <c r="P70" s="56"/>
      <c r="Q70" s="56"/>
      <c r="R70" s="56"/>
      <c r="S70" s="56"/>
      <c r="T70" s="12"/>
    </row>
    <row r="71" spans="1:20" ht="12.75" customHeight="1" x14ac:dyDescent="0.25">
      <c r="A71" s="8"/>
      <c r="B71" s="57" t="s">
        <v>0</v>
      </c>
      <c r="C71" s="58" t="s">
        <v>1</v>
      </c>
      <c r="D71" s="58" t="s">
        <v>2</v>
      </c>
      <c r="E71" s="58" t="s">
        <v>3</v>
      </c>
      <c r="F71" s="58" t="s">
        <v>4</v>
      </c>
      <c r="G71" s="58" t="s">
        <v>5</v>
      </c>
      <c r="H71" s="58" t="s">
        <v>6</v>
      </c>
      <c r="I71" s="58" t="s">
        <v>7</v>
      </c>
      <c r="J71" s="58" t="s">
        <v>8</v>
      </c>
      <c r="K71" s="58" t="s">
        <v>9</v>
      </c>
      <c r="L71" s="58" t="s">
        <v>10</v>
      </c>
      <c r="M71" s="59" t="s">
        <v>11</v>
      </c>
      <c r="N71" s="8"/>
      <c r="O71" s="56"/>
      <c r="P71" s="56"/>
      <c r="Q71" s="56"/>
      <c r="R71" s="56"/>
      <c r="S71" s="56"/>
      <c r="T71" s="8"/>
    </row>
    <row r="72" spans="1:20" s="26" customFormat="1" ht="48" customHeight="1" thickBot="1" x14ac:dyDescent="0.35">
      <c r="A72" s="25"/>
      <c r="B72" s="60" t="str">
        <f t="shared" ref="B72:M72" si="27">IF(B$65=0,VLOOKUP(B$69,OnlineOnly,3,FALSE),IF(B$65&gt;0,VLOOKUP(B$69,OnCampus,2,FALSE)))</f>
        <v>NO BAH</v>
      </c>
      <c r="C72" s="61" t="str">
        <f t="shared" si="27"/>
        <v>NO BAH</v>
      </c>
      <c r="D72" s="61" t="str">
        <f t="shared" si="27"/>
        <v>NO BAH</v>
      </c>
      <c r="E72" s="61" t="str">
        <f t="shared" si="27"/>
        <v>NO BAH</v>
      </c>
      <c r="F72" s="61" t="str">
        <f t="shared" si="27"/>
        <v>NO BAH</v>
      </c>
      <c r="G72" s="61" t="str">
        <f t="shared" si="27"/>
        <v>NO BAH</v>
      </c>
      <c r="H72" s="61" t="str">
        <f t="shared" si="27"/>
        <v>NO BAH</v>
      </c>
      <c r="I72" s="61" t="str">
        <f t="shared" si="27"/>
        <v>NO BAH</v>
      </c>
      <c r="J72" s="61" t="str">
        <f t="shared" si="27"/>
        <v>NO BAH</v>
      </c>
      <c r="K72" s="61" t="str">
        <f t="shared" si="27"/>
        <v>NO BAH</v>
      </c>
      <c r="L72" s="61" t="str">
        <f t="shared" si="27"/>
        <v>NO BAH</v>
      </c>
      <c r="M72" s="62" t="str">
        <f t="shared" si="27"/>
        <v>NO BAH</v>
      </c>
      <c r="N72" s="25"/>
      <c r="O72" s="56"/>
      <c r="P72" s="56"/>
      <c r="Q72" s="56"/>
      <c r="R72" s="56"/>
      <c r="S72" s="56"/>
      <c r="T72" s="25"/>
    </row>
    <row r="73" spans="1:20" s="9" customFormat="1" ht="19.5" thickBot="1" x14ac:dyDescent="0.3">
      <c r="A73" s="8"/>
      <c r="B73" s="36"/>
      <c r="C73" s="36"/>
      <c r="D73" s="36"/>
      <c r="E73" s="36"/>
      <c r="F73" s="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s="9" customFormat="1" ht="15" customHeight="1" x14ac:dyDescent="0.25">
      <c r="A74" s="8"/>
      <c r="B74" s="8"/>
      <c r="C74" s="8"/>
      <c r="D74" s="8"/>
      <c r="E74" s="8"/>
      <c r="F74" s="41"/>
      <c r="G74" s="8"/>
      <c r="H74" s="171"/>
      <c r="I74" s="39"/>
      <c r="J74" s="8"/>
      <c r="K74" s="8"/>
      <c r="L74" s="8"/>
      <c r="M74" s="8"/>
      <c r="N74" s="8"/>
      <c r="O74" s="8"/>
      <c r="P74" s="135" t="s">
        <v>44</v>
      </c>
      <c r="Q74" s="136"/>
      <c r="R74" s="136"/>
      <c r="S74" s="172">
        <f>'Enter Dates &amp; BAH Rates HERE'!D19</f>
        <v>2017</v>
      </c>
      <c r="T74" s="8"/>
    </row>
    <row r="75" spans="1:20" s="9" customFormat="1" ht="15.75" customHeight="1" thickBot="1" x14ac:dyDescent="0.3">
      <c r="A75" s="8"/>
      <c r="C75" s="36"/>
      <c r="D75" s="36"/>
      <c r="E75" s="36"/>
      <c r="F75" s="36"/>
      <c r="G75" s="8"/>
      <c r="H75" s="171"/>
      <c r="I75" s="39"/>
      <c r="J75" s="8"/>
      <c r="K75" s="8"/>
      <c r="L75" s="8"/>
      <c r="M75" s="8"/>
      <c r="N75" s="8"/>
      <c r="O75" s="8"/>
      <c r="P75" s="137"/>
      <c r="Q75" s="138"/>
      <c r="R75" s="138"/>
      <c r="S75" s="173"/>
      <c r="T75" s="8"/>
    </row>
    <row r="76" spans="1:20" ht="15" customHeight="1" x14ac:dyDescent="0.25">
      <c r="A76" s="8"/>
      <c r="B76" s="156" t="s">
        <v>36</v>
      </c>
      <c r="C76" s="156"/>
      <c r="D76" s="156"/>
      <c r="E76" s="156"/>
      <c r="F76" s="156"/>
      <c r="G76" s="63"/>
      <c r="H76" s="28">
        <v>0</v>
      </c>
      <c r="I76" s="42">
        <v>0</v>
      </c>
      <c r="J76" s="65" t="s">
        <v>13</v>
      </c>
      <c r="K76" s="157" t="str">
        <f>'Enter Dates &amp; BAH Rates HERE'!C5</f>
        <v>May 30th - August 19th, 2017</v>
      </c>
      <c r="L76" s="157"/>
      <c r="M76" s="157"/>
      <c r="N76" s="8"/>
      <c r="O76" s="8"/>
      <c r="P76" s="158" t="s">
        <v>63</v>
      </c>
      <c r="Q76" s="159"/>
      <c r="R76" s="159"/>
      <c r="S76" s="170">
        <f>1446</f>
        <v>1446</v>
      </c>
      <c r="T76" s="8"/>
    </row>
    <row r="77" spans="1:20" ht="15" customHeight="1" x14ac:dyDescent="0.25">
      <c r="A77" s="8"/>
      <c r="B77" s="156"/>
      <c r="C77" s="156"/>
      <c r="D77" s="156"/>
      <c r="E77" s="156"/>
      <c r="F77" s="156"/>
      <c r="G77" s="63"/>
      <c r="H77" s="87">
        <v>0</v>
      </c>
      <c r="I77" s="88">
        <v>0</v>
      </c>
      <c r="J77" s="65" t="s">
        <v>14</v>
      </c>
      <c r="K77" s="145" t="str">
        <f>'Enter Dates &amp; BAH Rates HERE'!C6</f>
        <v>June 26th - August 19th, 2017</v>
      </c>
      <c r="L77" s="146"/>
      <c r="M77" s="147"/>
      <c r="N77" s="8"/>
      <c r="O77" s="8"/>
      <c r="P77" s="158"/>
      <c r="Q77" s="159"/>
      <c r="R77" s="159"/>
      <c r="S77" s="170"/>
      <c r="T77" s="8"/>
    </row>
    <row r="78" spans="1:20" ht="15" customHeight="1" x14ac:dyDescent="0.25">
      <c r="A78" s="8"/>
      <c r="B78" s="156"/>
      <c r="C78" s="156"/>
      <c r="D78" s="156"/>
      <c r="E78" s="156"/>
      <c r="F78" s="156"/>
      <c r="G78" s="63"/>
      <c r="H78" s="87">
        <v>0</v>
      </c>
      <c r="I78" s="88">
        <v>0</v>
      </c>
      <c r="J78" s="65" t="s">
        <v>50</v>
      </c>
      <c r="K78" s="142" t="str">
        <f>'Enter Dates &amp; BAH Rates HERE'!C7</f>
        <v>May 30th - July 8th, 2017</v>
      </c>
      <c r="L78" s="143"/>
      <c r="M78" s="144"/>
      <c r="N78" s="8"/>
      <c r="O78" s="8"/>
      <c r="P78" s="158"/>
      <c r="Q78" s="159"/>
      <c r="R78" s="159"/>
      <c r="S78" s="170"/>
      <c r="T78" s="8"/>
    </row>
    <row r="79" spans="1:20" ht="15" customHeight="1" x14ac:dyDescent="0.25">
      <c r="A79" s="8"/>
      <c r="B79" s="156"/>
      <c r="C79" s="156"/>
      <c r="D79" s="156"/>
      <c r="E79" s="156"/>
      <c r="F79" s="156"/>
      <c r="G79" s="63"/>
      <c r="H79" s="29">
        <v>0</v>
      </c>
      <c r="I79" s="30">
        <v>0</v>
      </c>
      <c r="J79" s="65" t="s">
        <v>50</v>
      </c>
      <c r="K79" s="148" t="str">
        <f>'Enter Dates &amp; BAH Rates HERE'!C8</f>
        <v>June 12th - July 22nd, 2017</v>
      </c>
      <c r="L79" s="148"/>
      <c r="M79" s="148"/>
      <c r="N79" s="8"/>
      <c r="O79" s="8"/>
      <c r="P79" s="158"/>
      <c r="Q79" s="159"/>
      <c r="R79" s="159"/>
      <c r="S79" s="170"/>
      <c r="T79" s="8"/>
    </row>
    <row r="80" spans="1:20" ht="15" customHeight="1" x14ac:dyDescent="0.25">
      <c r="A80" s="8"/>
      <c r="B80" s="156" t="s">
        <v>37</v>
      </c>
      <c r="C80" s="156"/>
      <c r="D80" s="156"/>
      <c r="E80" s="156"/>
      <c r="F80" s="156"/>
      <c r="G80" s="63"/>
      <c r="H80" s="29">
        <v>0</v>
      </c>
      <c r="I80" s="30">
        <v>0</v>
      </c>
      <c r="J80" s="65" t="s">
        <v>50</v>
      </c>
      <c r="K80" s="148" t="str">
        <f>'Enter Dates &amp; BAH Rates HERE'!C9</f>
        <v>June 26th - August 5th, 2017</v>
      </c>
      <c r="L80" s="148"/>
      <c r="M80" s="148"/>
      <c r="N80" s="8"/>
      <c r="O80" s="8"/>
      <c r="P80" s="149" t="s">
        <v>40</v>
      </c>
      <c r="Q80" s="150"/>
      <c r="R80" s="150"/>
      <c r="S80" s="160">
        <f>'Enter Dates &amp; BAH Rates HERE'!D21</f>
        <v>805.5</v>
      </c>
      <c r="T80" s="8"/>
    </row>
    <row r="81" spans="1:20" ht="15" customHeight="1" x14ac:dyDescent="0.25">
      <c r="A81" s="8"/>
      <c r="B81" s="156"/>
      <c r="C81" s="156"/>
      <c r="D81" s="156"/>
      <c r="E81" s="156"/>
      <c r="F81" s="156"/>
      <c r="G81" s="63"/>
      <c r="H81" s="29">
        <v>0</v>
      </c>
      <c r="I81" s="30">
        <v>0</v>
      </c>
      <c r="J81" s="65" t="s">
        <v>50</v>
      </c>
      <c r="K81" s="142" t="str">
        <f>'Enter Dates &amp; BAH Rates HERE'!C10</f>
        <v>July 10th - August 19th, 2017</v>
      </c>
      <c r="L81" s="143"/>
      <c r="M81" s="144"/>
      <c r="N81" s="8"/>
      <c r="O81" s="8"/>
      <c r="P81" s="151"/>
      <c r="Q81" s="152"/>
      <c r="R81" s="152"/>
      <c r="S81" s="161"/>
      <c r="T81" s="8"/>
    </row>
    <row r="82" spans="1:20" ht="15" customHeight="1" x14ac:dyDescent="0.25">
      <c r="A82" s="8"/>
      <c r="B82" s="156"/>
      <c r="C82" s="156"/>
      <c r="D82" s="156"/>
      <c r="E82" s="156"/>
      <c r="F82" s="156"/>
      <c r="G82" s="63"/>
      <c r="H82" s="29">
        <v>0</v>
      </c>
      <c r="I82" s="30">
        <v>0</v>
      </c>
      <c r="J82" s="65" t="s">
        <v>15</v>
      </c>
      <c r="K82" s="139" t="str">
        <f>'Enter Dates &amp; BAH Rates HERE'!C11</f>
        <v>May 30th - June 24th, 2017</v>
      </c>
      <c r="L82" s="140"/>
      <c r="M82" s="141"/>
      <c r="N82" s="8"/>
      <c r="O82" s="8"/>
      <c r="P82" s="151"/>
      <c r="Q82" s="152"/>
      <c r="R82" s="152"/>
      <c r="S82" s="161"/>
      <c r="T82" s="8"/>
    </row>
    <row r="83" spans="1:20" ht="15.75" customHeight="1" thickBot="1" x14ac:dyDescent="0.3">
      <c r="A83" s="8"/>
      <c r="C83" s="36"/>
      <c r="D83" s="36"/>
      <c r="E83" s="36"/>
      <c r="F83" s="36"/>
      <c r="G83" s="63"/>
      <c r="H83" s="29">
        <v>0</v>
      </c>
      <c r="I83" s="30">
        <v>0</v>
      </c>
      <c r="J83" s="65" t="s">
        <v>15</v>
      </c>
      <c r="K83" s="163" t="str">
        <f>'Enter Dates &amp; BAH Rates HERE'!C12</f>
        <v>June 26th - July 22nd, 2017</v>
      </c>
      <c r="L83" s="163"/>
      <c r="M83" s="163"/>
      <c r="N83" s="8"/>
      <c r="O83" s="8"/>
      <c r="P83" s="153"/>
      <c r="Q83" s="154"/>
      <c r="R83" s="154"/>
      <c r="S83" s="162"/>
      <c r="T83" s="8"/>
    </row>
    <row r="84" spans="1:20" ht="15" customHeight="1" x14ac:dyDescent="0.25">
      <c r="A84" s="8"/>
      <c r="B84" s="36"/>
      <c r="C84" s="36"/>
      <c r="D84" s="36"/>
      <c r="E84" s="36"/>
      <c r="F84" s="36"/>
      <c r="G84" s="63"/>
      <c r="H84" s="29">
        <v>0</v>
      </c>
      <c r="I84" s="30">
        <v>0</v>
      </c>
      <c r="J84" s="65" t="s">
        <v>15</v>
      </c>
      <c r="K84" s="163" t="str">
        <f>'Enter Dates &amp; BAH Rates HERE'!C13</f>
        <v>July 24th - August 19th, 2017</v>
      </c>
      <c r="L84" s="163"/>
      <c r="M84" s="163"/>
      <c r="N84" s="8"/>
      <c r="O84" s="8"/>
      <c r="P84" s="164" t="s">
        <v>31</v>
      </c>
      <c r="Q84" s="164"/>
      <c r="R84" s="164"/>
      <c r="S84" s="164"/>
      <c r="T84" s="8"/>
    </row>
    <row r="85" spans="1:20" ht="15.75" customHeight="1" thickBot="1" x14ac:dyDescent="0.3">
      <c r="A85" s="8"/>
      <c r="B85" s="36"/>
      <c r="C85" s="36"/>
      <c r="D85" s="36"/>
      <c r="E85" s="36"/>
      <c r="F85" s="36"/>
      <c r="G85" s="63"/>
      <c r="H85" s="31">
        <v>0</v>
      </c>
      <c r="I85" s="32">
        <v>0</v>
      </c>
      <c r="J85" s="65" t="s">
        <v>49</v>
      </c>
      <c r="K85" s="165" t="str">
        <f>'Enter Dates &amp; BAH Rates HERE'!C14</f>
        <v>May 30th - June 17th, 2017</v>
      </c>
      <c r="L85" s="165"/>
      <c r="M85" s="165"/>
      <c r="N85" s="8"/>
      <c r="O85" s="8"/>
      <c r="P85" s="164"/>
      <c r="Q85" s="164"/>
      <c r="R85" s="164"/>
      <c r="S85" s="164"/>
      <c r="T85" s="8"/>
    </row>
    <row r="86" spans="1:20" s="8" customFormat="1" ht="28.5" hidden="1" customHeight="1" x14ac:dyDescent="0.3">
      <c r="A86" s="9"/>
      <c r="B86" s="155" t="s">
        <v>24</v>
      </c>
      <c r="C86" s="155"/>
      <c r="D86" s="155"/>
      <c r="E86" s="33"/>
      <c r="F86" s="40"/>
      <c r="G86" s="33"/>
      <c r="H86" s="34">
        <f>SUM(H76:H85)</f>
        <v>0</v>
      </c>
      <c r="I86" s="35">
        <f>SUM(I76:I85)</f>
        <v>0</v>
      </c>
      <c r="J86" s="36"/>
      <c r="K86" s="36"/>
      <c r="L86" s="36"/>
      <c r="M86" s="36"/>
      <c r="P86" s="164"/>
      <c r="Q86" s="164"/>
      <c r="R86" s="164"/>
      <c r="S86" s="164"/>
    </row>
    <row r="87" spans="1:20" ht="39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64"/>
      <c r="Q87" s="164"/>
      <c r="R87" s="164"/>
      <c r="S87" s="164"/>
      <c r="T87" s="8"/>
    </row>
    <row r="88" spans="1:20" ht="47.25" customHeight="1" x14ac:dyDescent="0.25">
      <c r="A88" s="8"/>
      <c r="B88" s="8"/>
      <c r="C88" s="134" t="s">
        <v>35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8"/>
      <c r="O88" s="8"/>
      <c r="P88" s="27"/>
      <c r="Q88" s="27"/>
      <c r="R88" s="27"/>
      <c r="S88" s="27"/>
      <c r="T88" s="8"/>
    </row>
    <row r="89" spans="1:20" ht="28.5" x14ac:dyDescent="0.25">
      <c r="A89" s="8"/>
      <c r="B89" s="36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8"/>
      <c r="O89" s="8"/>
      <c r="P89" s="27"/>
      <c r="Q89" s="27"/>
      <c r="R89" s="27"/>
      <c r="S89" s="27"/>
      <c r="T89" s="8"/>
    </row>
    <row r="90" spans="1:2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20" x14ac:dyDescent="0.25">
      <c r="I93" s="8"/>
      <c r="J93" s="8"/>
      <c r="K93" s="8"/>
      <c r="L93" s="8"/>
      <c r="M93" s="8"/>
    </row>
  </sheetData>
  <sheetProtection algorithmName="SHA-512" hashValue="uwfjtLMse8YOKX5pxz/epuxhqg22fh6K4TlELzJAZf+HOBOaNwp0gOQQJWjsJ+XhalZKYMtOEFOldhEbklA+dg==" saltValue="YldJoUeUZAmLyHrR3iVugQ==" spinCount="100000" sheet="1" objects="1" scenarios="1"/>
  <mergeCells count="37">
    <mergeCell ref="D21:I21"/>
    <mergeCell ref="F1:I1"/>
    <mergeCell ref="B2:M2"/>
    <mergeCell ref="B3:M3"/>
    <mergeCell ref="F9:M9"/>
    <mergeCell ref="B15:G15"/>
    <mergeCell ref="S74:S75"/>
    <mergeCell ref="F27:K27"/>
    <mergeCell ref="H33:M33"/>
    <mergeCell ref="B39:E39"/>
    <mergeCell ref="F45:I45"/>
    <mergeCell ref="J51:M51"/>
    <mergeCell ref="B57:D57"/>
    <mergeCell ref="B64:M64"/>
    <mergeCell ref="B66:M66"/>
    <mergeCell ref="B68:M68"/>
    <mergeCell ref="H74:H75"/>
    <mergeCell ref="P74:R75"/>
    <mergeCell ref="B76:F79"/>
    <mergeCell ref="K76:M76"/>
    <mergeCell ref="P76:R79"/>
    <mergeCell ref="S76:S79"/>
    <mergeCell ref="K77:M77"/>
    <mergeCell ref="K78:M78"/>
    <mergeCell ref="K79:M79"/>
    <mergeCell ref="B80:F82"/>
    <mergeCell ref="K80:M80"/>
    <mergeCell ref="P80:R83"/>
    <mergeCell ref="S80:S83"/>
    <mergeCell ref="K81:M81"/>
    <mergeCell ref="K82:M82"/>
    <mergeCell ref="K83:M83"/>
    <mergeCell ref="K84:M84"/>
    <mergeCell ref="P84:S87"/>
    <mergeCell ref="K85:M85"/>
    <mergeCell ref="B86:D86"/>
    <mergeCell ref="C88:M89"/>
  </mergeCells>
  <conditionalFormatting sqref="B72:M72">
    <cfRule type="containsText" dxfId="6" priority="1" operator="containsText" text="ONLINE">
      <formula>NOT(ISERROR(SEARCH("ONLINE",B72)))</formula>
    </cfRule>
    <cfRule type="containsText" dxfId="5" priority="2" operator="containsText" text="60%">
      <formula>NOT(ISERROR(SEARCH("60%",B72)))</formula>
    </cfRule>
    <cfRule type="containsText" dxfId="4" priority="3" operator="containsText" text="70%">
      <formula>NOT(ISERROR(SEARCH("70%",B72)))</formula>
    </cfRule>
    <cfRule type="containsText" dxfId="3" priority="4" operator="containsText" text="80%">
      <formula>NOT(ISERROR(SEARCH("80%",B72)))</formula>
    </cfRule>
    <cfRule type="containsText" dxfId="2" priority="5" operator="containsText" text="90%">
      <formula>NOT(ISERROR(SEARCH("90%",B72)))</formula>
    </cfRule>
    <cfRule type="containsText" dxfId="1" priority="6" operator="containsText" text="FULL">
      <formula>NOT(ISERROR(SEARCH("FULL",B72)))</formula>
    </cfRule>
  </conditionalFormatting>
  <pageMargins left="0.3" right="0.3" top="0.3" bottom="0.3" header="0.3" footer="0.3"/>
  <pageSetup scale="6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DA8DB846-7E68-436E-B5EA-B79E9DB2A716}">
            <xm:f>NOT(ISERROR(SEARCH("NO BAH",B72)))</xm:f>
            <xm:f>"NO BAH"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B72:M72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Enter Dates &amp; BAH Rates HERE</vt:lpstr>
      <vt:lpstr>VLookUps</vt:lpstr>
      <vt:lpstr>Undergrad Students</vt:lpstr>
      <vt:lpstr>Graduate Students</vt:lpstr>
      <vt:lpstr>OnCampus</vt:lpstr>
      <vt:lpstr>OnlineOnly</vt:lpstr>
      <vt:lpstr>'Graduate Students'!Print_Area</vt:lpstr>
      <vt:lpstr>'Undergrad Students'!Print_Area</vt:lpstr>
    </vt:vector>
  </TitlesOfParts>
  <Company>UW-Milwaukee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 Ori</dc:creator>
  <cp:lastModifiedBy>James Daniel Schmidt</cp:lastModifiedBy>
  <cp:lastPrinted>2016-06-17T14:23:56Z</cp:lastPrinted>
  <dcterms:created xsi:type="dcterms:W3CDTF">2012-04-06T17:19:15Z</dcterms:created>
  <dcterms:modified xsi:type="dcterms:W3CDTF">2017-03-23T18:47:33Z</dcterms:modified>
</cp:coreProperties>
</file>